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 - AGENTE DE APOIO OPERACIONA" sheetId="1" state="visible" r:id="rId3"/>
    <sheet name="2 - AGENTE DE PORTARIA" sheetId="2" state="visible" r:id="rId4"/>
    <sheet name="3 - AGENTE ADMINISTRATIVO" sheetId="3" state="visible" r:id="rId5"/>
    <sheet name="4 - ARTÍFICE" sheetId="4" state="visible" r:id="rId6"/>
    <sheet name="5 - SUPERVISOR GERAL" sheetId="5" state="visible" r:id="rId7"/>
  </sheets>
  <definedNames>
    <definedName function="false" hidden="false" localSheetId="0" name="_xlnm.Print_Area" vbProcedure="false">'1 - AGENTE DE APOIO OPERACIONA'!$A$1:$G$82</definedName>
    <definedName function="false" hidden="false" localSheetId="1" name="_xlnm.Print_Area" vbProcedure="false">'2 - AGENTE DE PORTARIA'!$A$1:$G$82</definedName>
    <definedName function="false" hidden="false" localSheetId="2" name="_xlnm.Print_Area" vbProcedure="false">'3 - AGENTE ADMINISTRATIVO'!$A$1:$G$82</definedName>
    <definedName function="false" hidden="false" localSheetId="3" name="_xlnm.Print_Area" vbProcedure="false">'4 - ARTÍFICE'!$A$1:$G$82</definedName>
    <definedName function="false" hidden="false" localSheetId="4" name="_xlnm.Print_Area" vbProcedure="false">'5 - SUPERVISOR GERAL'!$A$1:$G$83</definedName>
    <definedName function="false" hidden="false" name="aaa" vbProcedure="false">"['file://Multseg-04/MULTSEG/MULTSERV/Comercial/NEG%C3%93CIOS/Planilhas/Planilhas_FATURAMENTO/Mar%C3%A7o/TELERGIPE%20M%C3%83O-DE-OBRA%20FEVEREIRO%20(ACERTO%20DO%20INPOSTO).xls'#$LIMPEZA.$A$2:.$G$21]"</definedName>
    <definedName function="false" hidden="false" name="Button_15" vbProcedure="false">"""COMERCIAL_2002_JANEIRO_consultas_Lista"""</definedName>
    <definedName function="false" hidden="false" name="CELULARES_JUNHO_2008" vbProcedure="false">"{0}"</definedName>
    <definedName function="false" hidden="false" name="CGC" vbProcedure="false">"['file://Multseg-04/MULTSEG/MULTSERV/Comercial/NEG%C3%93CIOS/Planilhas/Planilhas_FATURAMENTO/Mar%C3%A7o/COMERCIAL%202002_MAR.xls'#$Matriz.$H$2:.$H$3]"</definedName>
    <definedName function="false" hidden="false" name="CLIENTES" vbProcedure="false">"['file://Multseg-04/MULTSEG/MULTSERV/Comercial/NEG%C3%93CIOS/Planilhas/Planilhas_FATURAMENTO/Mar%C3%A7o/COMERCIAL%202002_MAR.xls'#$Base.$C$2:.$C$986]"</definedName>
    <definedName function="false" hidden="false" name="COMERCIAL_2002_JANEIRO_consultas_Lista" vbProcedure="false">"['file:///I:/Multserv/Comercial_2020/PP%20COMERCIAL/PP.AJU_039-20%20SMS%20-%20UASG%20926321/PROPOSTA%20E%20PLANILHA/MULTSERV/Comercial/NEGOCIOS/Licita%C3%A7%C3%B5es%202004/Faturamento%202004/JANEIRO/ARACAJU/FATURA%20-%20AJU%20-%20PANAMERICANO%20-%20JAN-04.xls'#$'BANCO PANAMERICANO'.$A$1:.$G$16]"</definedName>
    <definedName function="false" hidden="false" name="ENCARREGADO" vbProcedure="false">#REF!</definedName>
    <definedName function="false" hidden="false" name="FEVV" vbProcedure="false">#REF!</definedName>
    <definedName function="false" hidden="false" name="FILIAIS" vbProcedure="false">"['file://Multseg-04/MULTSEG/MULTSERV/Comercial/NEG%C3%93CIOS/Planilhas/Planilhas_FATURAMENTO/Mar%C3%A7o/COMERCIAL%202002_MAR.xls'#$Matriz.$B$2:.$B$8]"</definedName>
    <definedName function="false" hidden="false" name="HTML_CodePage" vbProcedure="false">1252</definedName>
    <definedName function="false" hidden="false" name="HTML_Description" vbProcedure="false">""""""</definedName>
    <definedName function="false" hidden="false" name="HTML_Email" vbProcedure="false">""""""</definedName>
    <definedName function="false" hidden="false" name="HTML_Header" vbProcedure="false">"""RR"""</definedName>
    <definedName function="false" hidden="false" name="HTML_LastUpdate" vbProcedure="false">"""11/10/99"""</definedName>
    <definedName function="false" hidden="false" name="HTML_LineAfter" vbProcedure="false">"FALSE()"</definedName>
    <definedName function="false" hidden="false" name="HTML_LineBefore" vbProcedure="false">"FALSE()"</definedName>
    <definedName function="false" hidden="false" name="HTML_Name" vbProcedure="false">"""Departamento de Informática"""</definedName>
    <definedName function="false" hidden="false" name="HTML_OBDlg2" vbProcedure="false">"TRUE()"</definedName>
    <definedName function="false" hidden="false" name="HTML_OBDlg4" vbProcedure="false">"TRUE()"</definedName>
    <definedName function="false" hidden="false" name="HTML_OS" vbProcedure="false">0</definedName>
    <definedName function="false" hidden="false" name="HTML_Title" vbProcedure="false">"""Regional 4 SET99"""</definedName>
    <definedName function="false" hidden="false" name="JORNADAS" vbProcedure="false">"['file://Multseg-04/MULTSEG/MULTSERV/Comercial/NEG%C3%93CIOS/Planilhas/Planilhas_FATURAMENTO/Mar%C3%A7o/COMERCIAL%202002_MAR.xls'#$Matriz.$C$2:.$C$8]"</definedName>
    <definedName function="false" hidden="false" name="MO" vbProcedure="false">"['file://Multseg-04/MULTSEG/MULTSERV/Comercial/NEG%C3%93CIOS/Planilhas/Planilhas_FATURAMENTO/Mar%C3%A7o/COMERCIAL%202002_MAR.xls'#$Matriz.$D$2:.$D$4]"</definedName>
    <definedName function="false" hidden="false" name="nome_cliente" vbProcedure="false">"['file://Multseg-04/MULTSEG/MULTSERV/Comercial/NEG%C3%93CIOS/Planilhas/Planilhas_FATURAMENTO/Mar%C3%A7o/COMERCIAL%202002_MAR.xls'#$Base.$BZ$2:.$BZ$65536]"</definedName>
    <definedName function="false" hidden="false" name="PLANILHAS_COM_REAJUSTADAS__ARACAJU__SEBRAE_Lista" vbProcedure="false">#REF!</definedName>
    <definedName function="false" hidden="false" name="SERVENTE" vbProcedure="false">#REF!</definedName>
    <definedName function="false" hidden="false" name="SSS" vbProcedure="false">#REF!</definedName>
    <definedName function="false" hidden="false" name="SSSS" vbProcedure="false">#REF!</definedName>
    <definedName function="false" hidden="false" name="STATUS" vbProcedure="false">"['file://Multseg-04/MULTSEG/MULTSERV/Comercial/NEG%C3%93CIOS/Planilhas/Planilhas_FATURAMENTO/Mar%C3%A7o/COMERCIAL%202002_MAR.xls'#$Matriz.$G$2:.$G$3]"</definedName>
    <definedName function="false" hidden="false" name="VALES" vbProcedure="false">"['file://Multseg-04/MULTSEG/MULTSERV/Comercial/NEG%C3%93CIOS/Planilhas/Planilhas_FATURAMENTO/Mar%C3%A7o/COMERCIAL%202002_MAR.xls'#$Matriz.$E$2:.$E$4]"</definedName>
    <definedName function="false" hidden="false" name="wrn.ptp." vbProcedure="false">"{#N/A;#N/A;FALSE;""RELATÓRIO""|#N/A;#N/A;FALSE;""RELATÓRIO""}"</definedName>
    <definedName function="false" hidden="false" name="wrn_ptp_" vbProcedure="false">"NA()"</definedName>
    <definedName function="false" hidden="false" name="x" vbProcedure="false">#REF!</definedName>
    <definedName function="false" hidden="false" name="XXX" vbProcedure="false">#REF!</definedName>
    <definedName function="false" hidden="false" name="_Key1" vbProcedure="false">#REF!</definedName>
    <definedName function="false" hidden="false" name="_Sort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<sst xmlns="http://schemas.openxmlformats.org/spreadsheetml/2006/main" count="401" uniqueCount="88">
  <si>
    <t xml:space="preserve">PLANILHA DE FORMAÇÃO DE PREÇOS UNITÁRIOS</t>
  </si>
  <si>
    <t xml:space="preserve">PREGÃO ELETRÔNICO Nº 21/2026</t>
  </si>
  <si>
    <r>
      <rPr>
        <b val="true"/>
        <sz val="9"/>
        <color rgb="FF000000"/>
        <rFont val="Arial"/>
        <family val="0"/>
      </rPr>
      <t xml:space="preserve">CONVENÇÃO COLETIVA DE TRABALHO 2026/2026, Nº SE 000016/2026, REGISTRADA NO "M T E", EM 09.02.2026, SEAC/SINDECESE, </t>
    </r>
    <r>
      <rPr>
        <b val="true"/>
        <sz val="9"/>
        <color rgb="FFFF0000"/>
        <rFont val="Arial"/>
        <family val="0"/>
      </rPr>
      <t xml:space="preserve">CONFORME PREVISTO NO ITEM - 12, DO TERMO DE REFERÊNCIA – TR</t>
    </r>
  </si>
  <si>
    <t xml:space="preserve">CARGO / FUNÇÃO NA CONVENÇÃO COLETIVA DE TRABALHO</t>
  </si>
  <si>
    <t xml:space="preserve">AGENTE DE APOIO OPERACIONAL</t>
  </si>
  <si>
    <t xml:space="preserve">CARGA HORÁRIA:</t>
  </si>
  <si>
    <t xml:space="preserve">44 HORAS / SEMANAIS</t>
  </si>
  <si>
    <t xml:space="preserve">I - MONTANTE A - DISCRIMINAÇÃO</t>
  </si>
  <si>
    <t xml:space="preserve">COMP. PERCENTUAL</t>
  </si>
  <si>
    <t xml:space="preserve">VALOR UNITÁRIO</t>
  </si>
  <si>
    <t xml:space="preserve">DO PREÇO (%)</t>
  </si>
  <si>
    <t xml:space="preserve">MENSAL</t>
  </si>
  <si>
    <t xml:space="preserve">REMUNERAÇÃO DA CATEGORIA</t>
  </si>
  <si>
    <r>
      <rPr>
        <sz val="9"/>
        <color rgb="FF000000"/>
        <rFont val="Century Gothic"/>
        <family val="2"/>
      </rPr>
      <t xml:space="preserve">01- Salário Base - </t>
    </r>
    <r>
      <rPr>
        <b val="true"/>
        <sz val="9"/>
        <color rgb="FFFF0000"/>
        <rFont val="Century Gothic"/>
        <family val="2"/>
      </rPr>
      <t xml:space="preserve">ITEM - 12.4, DO TERMO DE REFERÊNCIA</t>
    </r>
  </si>
  <si>
    <t xml:space="preserve">02- Adicional de Insalubridade</t>
  </si>
  <si>
    <t xml:space="preserve">03- Adicional de Periculosidade</t>
  </si>
  <si>
    <t xml:space="preserve">04- Adicional Noturno</t>
  </si>
  <si>
    <t xml:space="preserve">05- Adicional de Hora Noturna Reduzida</t>
  </si>
  <si>
    <t xml:space="preserve">06- DSR Adicional Noturno</t>
  </si>
  <si>
    <t xml:space="preserve">07- DSR Hora Noturna Reduzida</t>
  </si>
  <si>
    <t xml:space="preserve">TOTAL DA REMUNERAÇÃO</t>
  </si>
  <si>
    <r>
      <rPr>
        <b val="true"/>
        <sz val="9"/>
        <color rgb="FF000000"/>
        <rFont val="Century Gothic"/>
        <family val="2"/>
      </rPr>
      <t xml:space="preserve">II - ENCARGOS SOCIAIS </t>
    </r>
    <r>
      <rPr>
        <b val="true"/>
        <sz val="9"/>
        <color rgb="FFFF0000"/>
        <rFont val="Century Gothic"/>
        <family val="2"/>
      </rPr>
      <t xml:space="preserve">- ITEM 16, DO TERMO DE REFERÊNCIA</t>
    </r>
  </si>
  <si>
    <t xml:space="preserve">Grupo "A"</t>
  </si>
  <si>
    <t xml:space="preserve">01- INSS</t>
  </si>
  <si>
    <t xml:space="preserve">02- SESI ou SESC</t>
  </si>
  <si>
    <t xml:space="preserve">03- SENAI ou SENAC</t>
  </si>
  <si>
    <t xml:space="preserve">04- INCRA</t>
  </si>
  <si>
    <t xml:space="preserve">05- SALÁRIO EDUCAÇÃO</t>
  </si>
  <si>
    <t xml:space="preserve">06- FGTS</t>
  </si>
  <si>
    <t xml:space="preserve">07- SEGURO ACIDENTE DE TRABALHO/SAT/INSS</t>
  </si>
  <si>
    <t xml:space="preserve">08- SEBRAE</t>
  </si>
  <si>
    <t xml:space="preserve">TOTAL DO GRUPO "A"</t>
  </si>
  <si>
    <t xml:space="preserve">Grupo "B"</t>
  </si>
  <si>
    <t xml:space="preserve">09- Férias</t>
  </si>
  <si>
    <t xml:space="preserve">10- Auxílio Doença</t>
  </si>
  <si>
    <t xml:space="preserve">11- Licença Paternidade/Maternidade</t>
  </si>
  <si>
    <t xml:space="preserve">12- Faltas Legais</t>
  </si>
  <si>
    <t xml:space="preserve">13- Acidente de Trabalho</t>
  </si>
  <si>
    <t xml:space="preserve">14- Aviso Prévio Trabalhado</t>
  </si>
  <si>
    <t xml:space="preserve">15- 13º Salário</t>
  </si>
  <si>
    <t xml:space="preserve">TOTAL DO GRUPO "B"</t>
  </si>
  <si>
    <t xml:space="preserve">Grupo "C"</t>
  </si>
  <si>
    <t xml:space="preserve">16- Aviso Prévio Indenizado</t>
  </si>
  <si>
    <t xml:space="preserve">17- Indenização Adicional</t>
  </si>
  <si>
    <t xml:space="preserve">18- Indenização Complementar</t>
  </si>
  <si>
    <t xml:space="preserve">TOTAL DO GRUPO "C"</t>
  </si>
  <si>
    <t xml:space="preserve">Grupo "D"</t>
  </si>
  <si>
    <t xml:space="preserve">19 - Incidência Cumulativa do grupo "A" sobre o  grupo "B"</t>
  </si>
  <si>
    <t xml:space="preserve">TOTAL DO GRUPO "D"</t>
  </si>
  <si>
    <r>
      <rPr>
        <b val="true"/>
        <sz val="9"/>
        <color rgb="FF000000"/>
        <rFont val="Century Gothic"/>
        <family val="2"/>
      </rPr>
      <t xml:space="preserve">TOTAL DOS ENCARGOS SOCIAIS</t>
    </r>
    <r>
      <rPr>
        <b val="true"/>
        <sz val="9"/>
        <color rgb="FFFF0000"/>
        <rFont val="Century Gothic"/>
        <family val="2"/>
      </rPr>
      <t xml:space="preserve"> (OBSERVAÇÃO: ATENTAR PARA O ITEM - 16, DO TR</t>
    </r>
  </si>
  <si>
    <t xml:space="preserve">VALOR DA MÃO-DE-OBRA (Remuneração + Encargos Sociais)</t>
  </si>
  <si>
    <t xml:space="preserve">III - INSUMOS</t>
  </si>
  <si>
    <r>
      <rPr>
        <sz val="9"/>
        <color rgb="FF000000"/>
        <rFont val="Century Gothic"/>
        <family val="2"/>
      </rPr>
      <t xml:space="preserve">01 - Uniformes - </t>
    </r>
    <r>
      <rPr>
        <b val="true"/>
        <sz val="9"/>
        <color rgb="FFFF0000"/>
        <rFont val="Century Gothic"/>
        <family val="2"/>
      </rPr>
      <t xml:space="preserve">ITEM - 9.4.4.1, DO TERMO DE REFERÊNCIA</t>
    </r>
  </si>
  <si>
    <t xml:space="preserve">02 - EPI e EPC</t>
  </si>
  <si>
    <t xml:space="preserve">03 - Exames Médicos</t>
  </si>
  <si>
    <r>
      <rPr>
        <sz val="9"/>
        <color rgb="FF000000"/>
        <rFont val="Century Gothic"/>
        <family val="2"/>
      </rPr>
      <t xml:space="preserve">04 - Vale Transporte - </t>
    </r>
    <r>
      <rPr>
        <b val="true"/>
        <sz val="9"/>
        <color rgb="FFFF0000"/>
        <rFont val="Century Gothic"/>
        <family val="2"/>
      </rPr>
      <t xml:space="preserve">ITEM - 18, DO TERMO DE REFERÊNCIA (R$ 4,50 x 26 x 2) - (6% x Salário Base)</t>
    </r>
  </si>
  <si>
    <r>
      <rPr>
        <sz val="9"/>
        <color rgb="FF000000"/>
        <rFont val="Century Gothic"/>
        <family val="2"/>
      </rPr>
      <t xml:space="preserve">05 - Vale Refeição - </t>
    </r>
    <r>
      <rPr>
        <b val="true"/>
        <sz val="9"/>
        <color rgb="FFFF0000"/>
        <rFont val="Century Gothic"/>
        <family val="2"/>
      </rPr>
      <t xml:space="preserve">ITEM - 17, DO TERMO DE REFERÊNCIA</t>
    </r>
    <r>
      <rPr>
        <sz val="9"/>
        <color rgb="FF000000"/>
        <rFont val="Century Gothic"/>
        <family val="2"/>
      </rPr>
      <t xml:space="preserve"> </t>
    </r>
    <r>
      <rPr>
        <b val="true"/>
        <sz val="9"/>
        <color rgb="FFFF0000"/>
        <rFont val="Century Gothic"/>
        <family val="2"/>
      </rPr>
      <t xml:space="preserve">(R$ </t>
    </r>
    <r>
      <rPr>
        <b val="true"/>
        <sz val="9"/>
        <color rgb="FF0000FF"/>
        <rFont val="Century Gothic"/>
        <family val="2"/>
      </rPr>
      <t xml:space="preserve">18,15</t>
    </r>
    <r>
      <rPr>
        <b val="true"/>
        <sz val="9"/>
        <color rgb="FFFF0000"/>
        <rFont val="Century Gothic"/>
        <family val="2"/>
      </rPr>
      <t xml:space="preserve"> x 22 x 90%)</t>
    </r>
  </si>
  <si>
    <r>
      <rPr>
        <sz val="9"/>
        <color rgb="FF000000"/>
        <rFont val="Century Gothic"/>
        <family val="2"/>
      </rPr>
      <t xml:space="preserve">06 - Beneficio ao Trabalhador - </t>
    </r>
    <r>
      <rPr>
        <b val="true"/>
        <sz val="9"/>
        <color rgb="FFFF0000"/>
        <rFont val="Century Gothic"/>
        <family val="2"/>
      </rPr>
      <t xml:space="preserve">ITEM - 23.1, DO TERMO DE REFERÊNCIA</t>
    </r>
  </si>
  <si>
    <r>
      <rPr>
        <sz val="9"/>
        <color rgb="FF000000"/>
        <rFont val="Century Gothic"/>
        <family val="2"/>
      </rPr>
      <t xml:space="preserve">07 - Assistência Social Familiar - </t>
    </r>
    <r>
      <rPr>
        <b val="true"/>
        <sz val="9"/>
        <color rgb="FFFF0000"/>
        <rFont val="Century Gothic"/>
        <family val="2"/>
      </rPr>
      <t xml:space="preserve">ITEM - 23.2, DO TERMO DE REFERÊNCIA</t>
    </r>
  </si>
  <si>
    <r>
      <rPr>
        <sz val="9"/>
        <color rgb="FF000000"/>
        <rFont val="Century Gothic"/>
        <family val="2"/>
      </rPr>
      <t xml:space="preserve">08 - Cota de Apredizagem - </t>
    </r>
    <r>
      <rPr>
        <b val="true"/>
        <sz val="9"/>
        <color rgb="FFFF0000"/>
        <rFont val="Century Gothic"/>
        <family val="2"/>
      </rPr>
      <t xml:space="preserve">ITEM - 24, DO TERMO DE REFERÊNCIA</t>
    </r>
  </si>
  <si>
    <r>
      <rPr>
        <sz val="9"/>
        <color rgb="FF000000"/>
        <rFont val="Century Gothic"/>
        <family val="2"/>
      </rPr>
      <t xml:space="preserve">09 - Seguro de Vida e Acidentes Pessoais -</t>
    </r>
    <r>
      <rPr>
        <b val="true"/>
        <sz val="9"/>
        <color rgb="FFFF0000"/>
        <rFont val="Century Gothic"/>
        <family val="2"/>
      </rPr>
      <t xml:space="preserve"> ITEM - 22, DO TERMO DE REFERÊNCIA</t>
    </r>
  </si>
  <si>
    <t xml:space="preserve">10 - Outros (Especificar)</t>
  </si>
  <si>
    <t xml:space="preserve">TOTAL DOS INSUMOS</t>
  </si>
  <si>
    <t xml:space="preserve">IV - BDI</t>
  </si>
  <si>
    <r>
      <rPr>
        <sz val="9"/>
        <color rgb="FF000000"/>
        <rFont val="Century Gothic"/>
        <family val="2"/>
      </rPr>
      <t xml:space="preserve">01 - Custos Indiretas </t>
    </r>
    <r>
      <rPr>
        <b val="true"/>
        <sz val="9"/>
        <color rgb="FFFF0000"/>
        <rFont val="Century Gothic"/>
        <family val="2"/>
      </rPr>
      <t xml:space="preserve">(ESTIMATIVA DE 5%) MANUAL DO STJ</t>
    </r>
  </si>
  <si>
    <r>
      <rPr>
        <sz val="9"/>
        <color rgb="FF000000"/>
        <rFont val="Century Gothic"/>
        <family val="2"/>
      </rPr>
      <t xml:space="preserve">02 - Lucro </t>
    </r>
    <r>
      <rPr>
        <b val="true"/>
        <sz val="9"/>
        <color rgb="FFFF0000"/>
        <rFont val="Century Gothic"/>
        <family val="2"/>
      </rPr>
      <t xml:space="preserve">(ESTIMATIVA DE 10%) MANUAL DO STJ</t>
    </r>
  </si>
  <si>
    <t xml:space="preserve">TOTAL DO BDI</t>
  </si>
  <si>
    <t xml:space="preserve">V - TRIBUTOS (Lucro Real)</t>
  </si>
  <si>
    <r>
      <rPr>
        <sz val="9"/>
        <color rgb="FF000000"/>
        <rFont val="Century Gothic"/>
        <family val="2"/>
      </rPr>
      <t xml:space="preserve">ISS </t>
    </r>
    <r>
      <rPr>
        <b val="true"/>
        <sz val="9"/>
        <color rgb="FFFF0000"/>
        <rFont val="Century Gothic"/>
        <family val="2"/>
      </rPr>
      <t xml:space="preserve">de Aracaju/SE</t>
    </r>
  </si>
  <si>
    <r>
      <rPr>
        <sz val="9"/>
        <color rgb="FF000000"/>
        <rFont val="Century Gothic"/>
        <family val="2"/>
      </rPr>
      <t xml:space="preserve">COFINS - </t>
    </r>
    <r>
      <rPr>
        <b val="true"/>
        <sz val="9"/>
        <color rgb="FFFF0000"/>
        <rFont val="Century Gothic"/>
        <family val="2"/>
      </rPr>
      <t xml:space="preserve">Art.2º da Lei 10.833, de 29 de dezembro de 2003</t>
    </r>
  </si>
  <si>
    <t xml:space="preserve">IRPJ</t>
  </si>
  <si>
    <t xml:space="preserve">CSLL</t>
  </si>
  <si>
    <r>
      <rPr>
        <sz val="9"/>
        <color rgb="FF000000"/>
        <rFont val="Century Gothic"/>
        <family val="2"/>
      </rPr>
      <t xml:space="preserve">PIS - </t>
    </r>
    <r>
      <rPr>
        <b val="true"/>
        <sz val="9"/>
        <color rgb="FFFF0000"/>
        <rFont val="Century Gothic"/>
        <family val="2"/>
      </rPr>
      <t xml:space="preserve">Art. 2º da Lei nº 10.637/02</t>
    </r>
  </si>
  <si>
    <t xml:space="preserve">TOTAL DOS TRIBUTOS</t>
  </si>
  <si>
    <t xml:space="preserve">V - TRIBUTOS( ISSQN+COFINS+PIS)</t>
  </si>
  <si>
    <r>
      <rPr>
        <sz val="9"/>
        <color rgb="FF000000"/>
        <rFont val="Century Gothic"/>
        <family val="2"/>
      </rPr>
      <t xml:space="preserve">a) </t>
    </r>
    <r>
      <rPr>
        <u val="single"/>
        <sz val="9"/>
        <color rgb="FF000000"/>
        <rFont val="Century Gothic"/>
        <family val="2"/>
      </rPr>
      <t xml:space="preserve">Tributos (8,65%) = TO</t>
    </r>
    <r>
      <rPr>
        <sz val="9"/>
        <color rgb="FF000000"/>
        <rFont val="Century Gothic"/>
        <family val="2"/>
      </rPr>
      <t xml:space="preserve"> / 100</t>
    </r>
  </si>
  <si>
    <t xml:space="preserve">b) (Mão de Obra + Insumos + Demais Componentes) = PO</t>
  </si>
  <si>
    <t xml:space="preserve">c) PO/(1-TO) = P1</t>
  </si>
  <si>
    <t xml:space="preserve">VALOR DOS TRIBUTOS (P1-PO)</t>
  </si>
  <si>
    <t xml:space="preserve">PREÇO HOMEM/MÊS</t>
  </si>
  <si>
    <t xml:space="preserve">AGENTE DE PORTARIA</t>
  </si>
  <si>
    <t xml:space="preserve">36 HORAS / SEMANAIS</t>
  </si>
  <si>
    <t xml:space="preserve">AGENTE ADMINISTRATIVO</t>
  </si>
  <si>
    <t xml:space="preserve">ARTÍFICE</t>
  </si>
  <si>
    <r>
      <rPr>
        <b val="true"/>
        <sz val="9"/>
        <color rgb="FF000000"/>
        <rFont val="Century Gothic"/>
        <family val="2"/>
      </rPr>
      <t xml:space="preserve">CONVENÇÃO COLETIVA DE TRABALHO 2026/2026, Nº SE 000016/2026, REGISTRADA NO "M T E", EM 09.02.2026, SEAC/SINDECESE, </t>
    </r>
    <r>
      <rPr>
        <b val="true"/>
        <sz val="9"/>
        <color rgb="FFFF0000"/>
        <rFont val="Century Gothic"/>
        <family val="2"/>
      </rPr>
      <t xml:space="preserve">CONFORME PREVISTO NO ITEM - 12, DO TERMO DE REFERÊNCIA - TR</t>
    </r>
  </si>
  <si>
    <t xml:space="preserve">SUPERVISOR GERAL</t>
  </si>
  <si>
    <t xml:space="preserve">10 - LOCOMOÇÃO DOS SUPERVISORES ENTRE UNIDADES ESCOLARES (ITEM - 4.2, LETRA - E, DO TERMO DE REFERÊNCIA)</t>
  </si>
  <si>
    <t xml:space="preserve">11 - Outros (Especificar)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</si>
</sst>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&quot; R$ &quot;* #,##0.00\ ;&quot; R$ &quot;* \(#,##0.00\);&quot; R$ &quot;* \-00\ ;\ @\ "/>
    <numFmt numFmtId="166" formatCode="&quot; R$ &quot;* #,##0.00\ ;&quot;-R$ &quot;* #,##0.00\ ;&quot; R$ &quot;* \-00\ ;\ @\ "/>
    <numFmt numFmtId="167" formatCode="&quot; R$&quot;* #,##0.00\ ;&quot;-R$&quot;* #,##0.00\ ;&quot; R$&quot;* \-00\ ;\ @\ "/>
    <numFmt numFmtId="168" formatCode="0%"/>
    <numFmt numFmtId="169" formatCode="\ * #,##0.00\ ;\-* #,##0.00\ ;\ * \-00\ ;\ @\ "/>
    <numFmt numFmtId="170" formatCode="\ * #,##0.00\ ;\ * \(#,##0.00\);\ * \-00\ ;\ @\ "/>
    <numFmt numFmtId="171" formatCode="&quot;R$ &quot;#,##0.00"/>
    <numFmt numFmtId="172" formatCode="00"/>
    <numFmt numFmtId="173" formatCode="&quot;_-&quot;[$R$-416]\ * #,##0.00&quot; _-&quot;;\-[$R$-416]\ * #,##0.00&quot; _-&quot;;&quot;_-&quot;[$R$-416]\ * \-00&quot; _-&quot;;\ @\ "/>
    <numFmt numFmtId="174" formatCode="#,##0.00"/>
    <numFmt numFmtId="175" formatCode="0.00%"/>
    <numFmt numFmtId="176" formatCode="0.00"/>
    <numFmt numFmtId="177" formatCode="#,##0.00\ ;[RED]\-#,##0.00\ "/>
    <numFmt numFmtId="178" formatCode="\ * #,##0.0000\ ;\ * \(#,##0.0000\);\ * \-00\ ;\ @\ "/>
    <numFmt numFmtId="179" formatCode="#,##0.00\ ;\-#,##0.00\ "/>
  </numFmts>
  <fonts count="28">
    <font>
      <sz val="10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FFFF"/>
      <name val="Arial"/>
      <family val="0"/>
    </font>
    <font>
      <b val="true"/>
      <sz val="10"/>
      <color rgb="FF000000"/>
      <name val="Arial"/>
      <family val="0"/>
    </font>
    <font>
      <sz val="10"/>
      <color rgb="FFCC0000"/>
      <name val="Arial"/>
      <family val="0"/>
    </font>
    <font>
      <sz val="11"/>
      <color rgb="FF000000"/>
      <name val="Calibri"/>
      <family val="2"/>
    </font>
    <font>
      <i val="true"/>
      <sz val="10"/>
      <color rgb="FF808080"/>
      <name val="Arial"/>
      <family val="0"/>
    </font>
    <font>
      <sz val="10"/>
      <color rgb="FF006600"/>
      <name val="Arial"/>
      <family val="0"/>
    </font>
    <font>
      <b val="true"/>
      <sz val="18"/>
      <color rgb="FF000000"/>
      <name val="Arial"/>
      <family val="0"/>
    </font>
    <font>
      <b val="true"/>
      <sz val="24"/>
      <color rgb="FF000000"/>
      <name val="Arial"/>
      <family val="0"/>
    </font>
    <font>
      <b val="true"/>
      <sz val="12"/>
      <color rgb="FF000000"/>
      <name val="Arial"/>
      <family val="0"/>
    </font>
    <font>
      <u val="single"/>
      <sz val="10"/>
      <color rgb="FF0000EE"/>
      <name val="Arial"/>
      <family val="0"/>
    </font>
    <font>
      <sz val="10"/>
      <color rgb="FF996600"/>
      <name val="Arial"/>
      <family val="0"/>
    </font>
    <font>
      <sz val="10"/>
      <color rgb="FF000000"/>
      <name val="Arial"/>
      <family val="2"/>
    </font>
    <font>
      <sz val="10"/>
      <color rgb="FF333333"/>
      <name val="Arial"/>
      <family val="0"/>
    </font>
    <font>
      <b val="true"/>
      <i val="true"/>
      <u val="single"/>
      <sz val="10"/>
      <color rgb="FF000000"/>
      <name val="Arial"/>
      <family val="0"/>
    </font>
    <font>
      <sz val="9"/>
      <color rgb="FF000000"/>
      <name val="Century Gothic"/>
      <family val="2"/>
    </font>
    <font>
      <b val="true"/>
      <sz val="14"/>
      <color rgb="FF000000"/>
      <name val="Century Gothic"/>
      <family val="2"/>
    </font>
    <font>
      <b val="true"/>
      <sz val="9"/>
      <color rgb="FF0000FF"/>
      <name val="Century Gothic"/>
      <family val="2"/>
    </font>
    <font>
      <b val="true"/>
      <sz val="9"/>
      <color rgb="FF000000"/>
      <name val="Century Gothic"/>
      <family val="2"/>
    </font>
    <font>
      <b val="true"/>
      <sz val="9"/>
      <color rgb="FF000000"/>
      <name val="Arial"/>
      <family val="0"/>
    </font>
    <font>
      <b val="true"/>
      <sz val="9"/>
      <color rgb="FFFF0000"/>
      <name val="Arial"/>
      <family val="0"/>
    </font>
    <font>
      <b val="true"/>
      <sz val="9"/>
      <color rgb="FFFF0000"/>
      <name val="Century Gothic"/>
      <family val="2"/>
    </font>
    <font>
      <sz val="10.5"/>
      <color rgb="FF000000"/>
      <name val="Century Gothic"/>
      <family val="2"/>
    </font>
    <font>
      <u val="single"/>
      <sz val="9"/>
      <color rgb="FF000000"/>
      <name val="Century Gothic"/>
      <family val="2"/>
    </font>
    <font>
      <b val="true"/>
      <i val="true"/>
      <sz val="9"/>
      <color rgb="FF000000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DEBF7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AAE571"/>
        <bgColor rgb="FFCCFFCC"/>
      </patternFill>
    </fill>
    <fill>
      <patternFill patternType="solid">
        <fgColor rgb="FFDDEBF7"/>
        <bgColor rgb="FFDDDDD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medium"/>
      <right style="medium"/>
      <top style="medium"/>
      <bottom style="medium"/>
      <diagonal/>
    </border>
  </borders>
  <cellStyleXfs count="5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42" fontId="1" fillId="0" borderId="0" applyFont="true" applyBorder="false" applyAlignment="false" applyProtection="false"/>
    <xf numFmtId="168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4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4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0" xfId="4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1" fillId="9" borderId="2" xfId="4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1" fontId="24" fillId="0" borderId="2" xfId="4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1" fillId="0" borderId="0" xfId="4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1" fillId="9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4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0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4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1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1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0" xfId="42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8" fillId="0" borderId="0" xfId="3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18" fillId="0" borderId="0" xfId="4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2" xfId="4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18" fillId="0" borderId="0" xfId="4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2" xfId="4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8" fillId="0" borderId="2" xfId="5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8" fillId="0" borderId="0" xfId="4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8" fillId="0" borderId="0" xfId="4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0" fontId="21" fillId="0" borderId="2" xfId="5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11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11" borderId="2" xfId="4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11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2" xfId="4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5" fontId="18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4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8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1" fillId="0" borderId="0" xfId="4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21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1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21" fillId="0" borderId="0" xfId="4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4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2" xfId="4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75" fontId="18" fillId="0" borderId="0" xfId="4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12" borderId="2" xfId="4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5" fontId="21" fillId="12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1" fillId="12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11" borderId="2" xfId="4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21" fillId="11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8" fillId="0" borderId="2" xfId="5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18" fillId="0" borderId="0" xfId="4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0" xfId="4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10" borderId="2" xfId="4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21" fillId="1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8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21" fillId="0" borderId="0" xfId="4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5" fontId="18" fillId="0" borderId="0" xfId="4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5" fontId="21" fillId="11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1" fillId="11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8" fillId="0" borderId="2" xfId="4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8" fillId="0" borderId="0" xfId="4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8" fontId="18" fillId="0" borderId="0" xfId="5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21" fillId="1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21" fillId="10" borderId="2" xfId="4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8" fontId="18" fillId="0" borderId="2" xfId="5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18" fillId="0" borderId="2" xfId="5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21" fillId="11" borderId="2" xfId="5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1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21" fillId="0" borderId="2" xfId="5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9" fontId="18" fillId="0" borderId="0" xfId="4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0" xfId="4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4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2" xfId="4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3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Default 9" xfId="25"/>
    <cellStyle name="Error 10" xfId="26"/>
    <cellStyle name="Footnote 11" xfId="27"/>
    <cellStyle name="Good 12" xfId="28"/>
    <cellStyle name="Heading 1 14" xfId="29"/>
    <cellStyle name="Heading 13" xfId="30"/>
    <cellStyle name="Heading 2 15" xfId="31"/>
    <cellStyle name="Hyperlink 16" xfId="32"/>
    <cellStyle name="Moeda 2" xfId="33"/>
    <cellStyle name="Moeda 2 2" xfId="34"/>
    <cellStyle name="Moeda 2 2 2 3" xfId="35"/>
    <cellStyle name="Moeda 3" xfId="36"/>
    <cellStyle name="Moeda 5" xfId="37"/>
    <cellStyle name="Neutral 17" xfId="38"/>
    <cellStyle name="Normal 10 2 6" xfId="39"/>
    <cellStyle name="Normal 2" xfId="40"/>
    <cellStyle name="Normal 2 2 2 4" xfId="41"/>
    <cellStyle name="Normal 3" xfId="42"/>
    <cellStyle name="Normal 4" xfId="43"/>
    <cellStyle name="Note 18" xfId="44"/>
    <cellStyle name="Porcentagem 2 8" xfId="45"/>
    <cellStyle name="Result 19" xfId="46"/>
    <cellStyle name="Separador de milhares 2 2" xfId="47"/>
    <cellStyle name="Status 20" xfId="48"/>
    <cellStyle name="Text 21" xfId="49"/>
    <cellStyle name="Vírgula 2" xfId="50"/>
    <cellStyle name="Warning 22" xfId="5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AAE571"/>
      <rgbColor rgb="FF808080"/>
      <rgbColor rgb="FF9999FF"/>
      <rgbColor rgb="FF993366"/>
      <rgbColor rgb="FFFFFFCC"/>
      <rgbColor rgb="FFDDEBF7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R8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71484375" defaultRowHeight="12" zeroHeight="false" outlineLevelRow="0" outlineLevelCol="0"/>
  <cols>
    <col collapsed="false" customWidth="true" hidden="false" outlineLevel="0" max="1" min="1" style="1" width="15.29"/>
    <col collapsed="false" customWidth="true" hidden="false" outlineLevel="0" max="3" min="2" style="1" width="30.29"/>
    <col collapsed="false" customWidth="false" hidden="false" outlineLevel="0" max="6" min="4" style="1" width="9.71"/>
    <col collapsed="false" customWidth="true" hidden="false" outlineLevel="0" max="7" min="7" style="1" width="12.42"/>
    <col collapsed="false" customWidth="true" hidden="false" outlineLevel="0" max="8" min="8" style="1" width="11.71"/>
    <col collapsed="false" customWidth="true" hidden="false" outlineLevel="0" max="9" min="9" style="2" width="26.15"/>
    <col collapsed="false" customWidth="true" hidden="false" outlineLevel="0" max="10" min="10" style="2" width="13.29"/>
    <col collapsed="false" customWidth="false" hidden="false" outlineLevel="0" max="11" min="11" style="2" width="9.71"/>
    <col collapsed="false" customWidth="true" hidden="false" outlineLevel="0" max="12" min="12" style="2" width="27.42"/>
    <col collapsed="false" customWidth="true" hidden="false" outlineLevel="0" max="13" min="13" style="2" width="13.15"/>
    <col collapsed="false" customWidth="true" hidden="false" outlineLevel="0" max="15" min="14" style="2" width="12.57"/>
    <col collapsed="false" customWidth="true" hidden="false" outlineLevel="0" max="16" min="16" style="2" width="12.42"/>
    <col collapsed="false" customWidth="true" hidden="false" outlineLevel="0" max="17" min="17" style="2" width="16.29"/>
    <col collapsed="false" customWidth="false" hidden="false" outlineLevel="0" max="16384" min="18" style="2" width="9.71"/>
  </cols>
  <sheetData>
    <row r="2" customFormat="false" ht="17.35" hidden="false" customHeight="false" outlineLevel="0" collapsed="false">
      <c r="A2" s="3" t="s">
        <v>0</v>
      </c>
      <c r="B2" s="3"/>
      <c r="C2" s="3"/>
      <c r="D2" s="3"/>
      <c r="E2" s="3"/>
      <c r="F2" s="3"/>
      <c r="G2" s="3"/>
    </row>
    <row r="3" customFormat="false" ht="12.8" hidden="false" customHeight="false" outlineLevel="0" collapsed="false">
      <c r="A3" s="4" t="s">
        <v>1</v>
      </c>
      <c r="B3" s="4"/>
      <c r="C3" s="4"/>
      <c r="D3" s="4"/>
      <c r="E3" s="4"/>
      <c r="F3" s="4"/>
      <c r="G3" s="4"/>
    </row>
    <row r="4" customFormat="false" ht="12.8" hidden="false" customHeight="false" outlineLevel="0" collapsed="false">
      <c r="A4" s="5"/>
      <c r="B4" s="5"/>
      <c r="C4" s="5"/>
      <c r="D4" s="5"/>
      <c r="E4" s="5"/>
      <c r="F4" s="5"/>
      <c r="G4" s="5"/>
    </row>
    <row r="5" customFormat="false" ht="27" hidden="false" customHeight="true" outlineLevel="0" collapsed="false">
      <c r="A5" s="6" t="s">
        <v>2</v>
      </c>
      <c r="B5" s="6"/>
      <c r="C5" s="6"/>
      <c r="D5" s="6"/>
      <c r="E5" s="6"/>
      <c r="F5" s="6"/>
      <c r="G5" s="6"/>
    </row>
    <row r="6" customFormat="false" ht="12.8" hidden="false" customHeight="false" outlineLevel="0" collapsed="false">
      <c r="A6" s="5"/>
      <c r="B6" s="5"/>
      <c r="C6" s="5"/>
      <c r="D6" s="5"/>
      <c r="E6" s="5"/>
      <c r="F6" s="5"/>
      <c r="G6" s="5"/>
    </row>
    <row r="7" customFormat="false" ht="12.8" hidden="false" customHeight="false" outlineLevel="0" collapsed="false">
      <c r="A7" s="5"/>
      <c r="B7" s="5"/>
      <c r="C7" s="5"/>
      <c r="D7" s="5"/>
      <c r="E7" s="5"/>
      <c r="F7" s="5"/>
      <c r="G7" s="5"/>
    </row>
    <row r="8" customFormat="false" ht="23.85" hidden="false" customHeight="true" outlineLevel="0" collapsed="false">
      <c r="A8" s="5"/>
      <c r="B8" s="7" t="s">
        <v>3</v>
      </c>
      <c r="C8" s="8" t="s">
        <v>4</v>
      </c>
      <c r="D8" s="8"/>
      <c r="E8" s="8"/>
      <c r="F8" s="5"/>
      <c r="G8" s="5"/>
    </row>
    <row r="9" customFormat="false" ht="12" hidden="false" customHeight="true" outlineLevel="0" collapsed="false">
      <c r="A9" s="9"/>
      <c r="B9" s="10" t="s">
        <v>5</v>
      </c>
      <c r="C9" s="11" t="s">
        <v>6</v>
      </c>
      <c r="D9" s="11"/>
      <c r="E9" s="11"/>
      <c r="F9" s="9"/>
      <c r="G9" s="9"/>
    </row>
    <row r="10" s="15" customFormat="true" ht="12" hidden="false" customHeight="true" outlineLevel="0" collapsed="false">
      <c r="A10" s="12"/>
      <c r="B10" s="13"/>
      <c r="C10" s="14"/>
      <c r="D10" s="14"/>
      <c r="E10" s="14"/>
      <c r="F10" s="12"/>
      <c r="G10" s="12"/>
    </row>
    <row r="11" customFormat="false" ht="12" hidden="false" customHeight="true" outlineLevel="0" collapsed="false">
      <c r="A11" s="9"/>
      <c r="B11" s="9"/>
      <c r="C11" s="9"/>
      <c r="D11" s="9"/>
      <c r="E11" s="9"/>
      <c r="F11" s="9"/>
      <c r="G11" s="9"/>
    </row>
    <row r="12" customFormat="false" ht="12" hidden="false" customHeight="true" outlineLevel="0" collapsed="false">
      <c r="A12" s="16" t="s">
        <v>7</v>
      </c>
      <c r="B12" s="16"/>
      <c r="C12" s="16"/>
      <c r="D12" s="17" t="s">
        <v>8</v>
      </c>
      <c r="E12" s="17"/>
      <c r="F12" s="17" t="s">
        <v>9</v>
      </c>
      <c r="G12" s="17"/>
      <c r="I12" s="18"/>
      <c r="J12" s="19"/>
    </row>
    <row r="13" customFormat="false" ht="12" hidden="false" customHeight="true" outlineLevel="0" collapsed="false">
      <c r="A13" s="16"/>
      <c r="B13" s="16"/>
      <c r="C13" s="16"/>
      <c r="D13" s="17" t="s">
        <v>10</v>
      </c>
      <c r="E13" s="17"/>
      <c r="F13" s="17" t="s">
        <v>11</v>
      </c>
      <c r="G13" s="17"/>
      <c r="I13" s="18"/>
      <c r="J13" s="20"/>
    </row>
    <row r="14" customFormat="false" ht="12" hidden="false" customHeight="true" outlineLevel="0" collapsed="false">
      <c r="A14" s="21" t="s">
        <v>12</v>
      </c>
      <c r="B14" s="21"/>
      <c r="C14" s="21"/>
      <c r="D14" s="22"/>
      <c r="E14" s="22"/>
      <c r="F14" s="22"/>
      <c r="G14" s="22"/>
      <c r="J14" s="23"/>
    </row>
    <row r="15" customFormat="false" ht="12.75" hidden="false" customHeight="true" outlineLevel="0" collapsed="false">
      <c r="A15" s="24" t="s">
        <v>13</v>
      </c>
      <c r="B15" s="24"/>
      <c r="C15" s="24"/>
      <c r="D15" s="22"/>
      <c r="E15" s="22"/>
      <c r="F15" s="25" t="n">
        <v>1807.26</v>
      </c>
      <c r="G15" s="25"/>
      <c r="H15" s="26"/>
      <c r="J15" s="20"/>
    </row>
    <row r="16" customFormat="false" ht="12.75" hidden="false" customHeight="true" outlineLevel="0" collapsed="false">
      <c r="A16" s="24" t="s">
        <v>14</v>
      </c>
      <c r="B16" s="24"/>
      <c r="C16" s="24"/>
      <c r="D16" s="22"/>
      <c r="E16" s="22"/>
      <c r="F16" s="25" t="n">
        <f aca="false">D16*1412</f>
        <v>0</v>
      </c>
      <c r="G16" s="25"/>
      <c r="J16" s="23"/>
      <c r="N16" s="23"/>
    </row>
    <row r="17" customFormat="false" ht="12" hidden="false" customHeight="true" outlineLevel="0" collapsed="false">
      <c r="A17" s="24" t="s">
        <v>15</v>
      </c>
      <c r="B17" s="24"/>
      <c r="C17" s="24"/>
      <c r="D17" s="22"/>
      <c r="E17" s="22"/>
      <c r="F17" s="25" t="n">
        <f aca="false">F15*D17</f>
        <v>0</v>
      </c>
      <c r="G17" s="25"/>
      <c r="J17" s="23"/>
      <c r="K17" s="19"/>
      <c r="N17" s="27"/>
    </row>
    <row r="18" customFormat="false" ht="12" hidden="false" customHeight="true" outlineLevel="0" collapsed="false">
      <c r="A18" s="24" t="s">
        <v>16</v>
      </c>
      <c r="B18" s="24"/>
      <c r="C18" s="24"/>
      <c r="D18" s="22"/>
      <c r="E18" s="22"/>
      <c r="F18" s="25" t="n">
        <v>0</v>
      </c>
      <c r="G18" s="25"/>
      <c r="J18" s="23"/>
      <c r="K18" s="19"/>
      <c r="N18" s="27"/>
    </row>
    <row r="19" customFormat="false" ht="12" hidden="false" customHeight="true" outlineLevel="0" collapsed="false">
      <c r="A19" s="24" t="s">
        <v>17</v>
      </c>
      <c r="B19" s="24"/>
      <c r="C19" s="24"/>
      <c r="D19" s="22"/>
      <c r="E19" s="22"/>
      <c r="F19" s="25" t="n">
        <v>0</v>
      </c>
      <c r="G19" s="25"/>
      <c r="J19" s="23"/>
      <c r="K19" s="19"/>
      <c r="N19" s="23"/>
    </row>
    <row r="20" customFormat="false" ht="12" hidden="false" customHeight="true" outlineLevel="0" collapsed="false">
      <c r="A20" s="24" t="s">
        <v>18</v>
      </c>
      <c r="B20" s="24"/>
      <c r="C20" s="24"/>
      <c r="D20" s="22"/>
      <c r="E20" s="22"/>
      <c r="F20" s="25" t="n">
        <v>0</v>
      </c>
      <c r="G20" s="25"/>
      <c r="J20" s="23"/>
      <c r="K20" s="19"/>
      <c r="N20" s="23"/>
    </row>
    <row r="21" customFormat="false" ht="12" hidden="false" customHeight="true" outlineLevel="0" collapsed="false">
      <c r="A21" s="24" t="s">
        <v>19</v>
      </c>
      <c r="B21" s="24"/>
      <c r="C21" s="24"/>
      <c r="D21" s="22"/>
      <c r="E21" s="22"/>
      <c r="F21" s="25" t="n">
        <v>0</v>
      </c>
      <c r="G21" s="25"/>
      <c r="J21" s="23"/>
      <c r="K21" s="19"/>
      <c r="N21" s="23"/>
    </row>
    <row r="22" customFormat="false" ht="12" hidden="false" customHeight="true" outlineLevel="0" collapsed="false">
      <c r="A22" s="21" t="s">
        <v>20</v>
      </c>
      <c r="B22" s="21"/>
      <c r="C22" s="21"/>
      <c r="D22" s="22"/>
      <c r="E22" s="22"/>
      <c r="F22" s="28" t="n">
        <f aca="false">SUM(F15:G21)</f>
        <v>1807.26</v>
      </c>
      <c r="G22" s="28"/>
      <c r="J22" s="23"/>
      <c r="N22" s="27"/>
    </row>
    <row r="23" customFormat="false" ht="12" hidden="false" customHeight="true" outlineLevel="0" collapsed="false">
      <c r="A23" s="29" t="s">
        <v>21</v>
      </c>
      <c r="B23" s="29"/>
      <c r="C23" s="29"/>
      <c r="D23" s="29"/>
      <c r="E23" s="29"/>
      <c r="F23" s="29"/>
      <c r="G23" s="29"/>
      <c r="J23" s="23"/>
      <c r="K23" s="19"/>
      <c r="N23" s="23"/>
    </row>
    <row r="24" customFormat="false" ht="12" hidden="false" customHeight="true" outlineLevel="0" collapsed="false">
      <c r="A24" s="30" t="s">
        <v>22</v>
      </c>
      <c r="B24" s="30"/>
      <c r="C24" s="30"/>
      <c r="D24" s="31"/>
      <c r="E24" s="31"/>
      <c r="F24" s="31"/>
      <c r="G24" s="31"/>
      <c r="J24" s="23"/>
      <c r="N24" s="23"/>
    </row>
    <row r="25" customFormat="false" ht="12" hidden="false" customHeight="true" outlineLevel="0" collapsed="false">
      <c r="A25" s="32" t="s">
        <v>23</v>
      </c>
      <c r="B25" s="32"/>
      <c r="C25" s="32"/>
      <c r="D25" s="33" t="n">
        <v>0.2</v>
      </c>
      <c r="E25" s="33"/>
      <c r="F25" s="34" t="n">
        <f aca="false">F22*D25</f>
        <v>361.452</v>
      </c>
      <c r="G25" s="34"/>
      <c r="J25" s="23"/>
      <c r="N25" s="23"/>
    </row>
    <row r="26" customFormat="false" ht="12" hidden="false" customHeight="true" outlineLevel="0" collapsed="false">
      <c r="A26" s="32" t="s">
        <v>24</v>
      </c>
      <c r="B26" s="32"/>
      <c r="C26" s="32"/>
      <c r="D26" s="33" t="n">
        <v>0.015</v>
      </c>
      <c r="E26" s="33"/>
      <c r="F26" s="34" t="n">
        <f aca="false">F22*D26</f>
        <v>27.1089</v>
      </c>
      <c r="G26" s="34"/>
      <c r="J26" s="23"/>
      <c r="N26" s="23"/>
    </row>
    <row r="27" customFormat="false" ht="12" hidden="false" customHeight="true" outlineLevel="0" collapsed="false">
      <c r="A27" s="32" t="s">
        <v>25</v>
      </c>
      <c r="B27" s="32"/>
      <c r="C27" s="32"/>
      <c r="D27" s="33" t="n">
        <v>0.01</v>
      </c>
      <c r="E27" s="33"/>
      <c r="F27" s="34" t="n">
        <f aca="false">F22*D27</f>
        <v>18.0726</v>
      </c>
      <c r="G27" s="34"/>
    </row>
    <row r="28" customFormat="false" ht="12" hidden="false" customHeight="true" outlineLevel="0" collapsed="false">
      <c r="A28" s="32" t="s">
        <v>26</v>
      </c>
      <c r="B28" s="32"/>
      <c r="C28" s="32"/>
      <c r="D28" s="33" t="n">
        <v>0.002</v>
      </c>
      <c r="E28" s="33"/>
      <c r="F28" s="34" t="n">
        <f aca="false">F22*D28</f>
        <v>3.61452</v>
      </c>
      <c r="G28" s="34"/>
    </row>
    <row r="29" customFormat="false" ht="12" hidden="false" customHeight="true" outlineLevel="0" collapsed="false">
      <c r="A29" s="32" t="s">
        <v>27</v>
      </c>
      <c r="B29" s="32"/>
      <c r="C29" s="32"/>
      <c r="D29" s="33" t="n">
        <v>0.025</v>
      </c>
      <c r="E29" s="33"/>
      <c r="F29" s="34" t="n">
        <f aca="false">F22*D29</f>
        <v>45.1815</v>
      </c>
      <c r="G29" s="34"/>
      <c r="I29" s="35"/>
      <c r="J29" s="36"/>
    </row>
    <row r="30" customFormat="false" ht="12" hidden="false" customHeight="true" outlineLevel="0" collapsed="false">
      <c r="A30" s="32" t="s">
        <v>28</v>
      </c>
      <c r="B30" s="32"/>
      <c r="C30" s="32"/>
      <c r="D30" s="33" t="n">
        <v>0.08</v>
      </c>
      <c r="E30" s="33"/>
      <c r="F30" s="34" t="n">
        <f aca="false">F22*D30</f>
        <v>144.5808</v>
      </c>
      <c r="G30" s="34"/>
      <c r="I30" s="35"/>
      <c r="J30" s="37"/>
    </row>
    <row r="31" customFormat="false" ht="12" hidden="false" customHeight="true" outlineLevel="0" collapsed="false">
      <c r="A31" s="32" t="s">
        <v>29</v>
      </c>
      <c r="B31" s="32"/>
      <c r="C31" s="32"/>
      <c r="D31" s="33" t="n">
        <v>0.03</v>
      </c>
      <c r="E31" s="33"/>
      <c r="F31" s="34" t="n">
        <f aca="false">F22*D31</f>
        <v>54.2178</v>
      </c>
      <c r="G31" s="34"/>
    </row>
    <row r="32" customFormat="false" ht="12" hidden="false" customHeight="true" outlineLevel="0" collapsed="false">
      <c r="A32" s="32" t="s">
        <v>30</v>
      </c>
      <c r="B32" s="32"/>
      <c r="C32" s="32"/>
      <c r="D32" s="33" t="n">
        <v>0.006</v>
      </c>
      <c r="E32" s="33"/>
      <c r="F32" s="34" t="n">
        <f aca="false">F22*D32</f>
        <v>10.84356</v>
      </c>
      <c r="G32" s="34"/>
    </row>
    <row r="33" s="43" customFormat="true" ht="12" hidden="false" customHeight="true" outlineLevel="0" collapsed="false">
      <c r="A33" s="38" t="s">
        <v>31</v>
      </c>
      <c r="B33" s="38"/>
      <c r="C33" s="38"/>
      <c r="D33" s="39" t="n">
        <f aca="false">SUM(D25:E32)</f>
        <v>0.368</v>
      </c>
      <c r="E33" s="39"/>
      <c r="F33" s="40" t="n">
        <f aca="false">SUM(F25:G32)</f>
        <v>665.07168</v>
      </c>
      <c r="G33" s="40"/>
      <c r="H33" s="41"/>
      <c r="I33" s="42"/>
      <c r="J33" s="42"/>
      <c r="K33" s="42"/>
      <c r="L33" s="42"/>
      <c r="M33" s="42"/>
      <c r="N33" s="42"/>
      <c r="O33" s="42"/>
      <c r="P33" s="42"/>
      <c r="Q33" s="42"/>
      <c r="R33" s="42"/>
    </row>
    <row r="34" customFormat="false" ht="12" hidden="false" customHeight="true" outlineLevel="0" collapsed="false">
      <c r="A34" s="30" t="s">
        <v>32</v>
      </c>
      <c r="B34" s="30"/>
      <c r="C34" s="30"/>
      <c r="D34" s="31"/>
      <c r="E34" s="31"/>
      <c r="F34" s="31"/>
      <c r="G34" s="31"/>
    </row>
    <row r="35" customFormat="false" ht="12" hidden="false" customHeight="true" outlineLevel="0" collapsed="false">
      <c r="A35" s="32" t="s">
        <v>33</v>
      </c>
      <c r="B35" s="32"/>
      <c r="C35" s="32"/>
      <c r="D35" s="33" t="n">
        <v>0.1203</v>
      </c>
      <c r="E35" s="33"/>
      <c r="F35" s="34" t="n">
        <f aca="false">F22*D35</f>
        <v>217.413378</v>
      </c>
      <c r="G35" s="34"/>
    </row>
    <row r="36" customFormat="false" ht="12" hidden="false" customHeight="true" outlineLevel="0" collapsed="false">
      <c r="A36" s="32" t="s">
        <v>34</v>
      </c>
      <c r="B36" s="32"/>
      <c r="C36" s="32"/>
      <c r="D36" s="33" t="n">
        <v>0.0185</v>
      </c>
      <c r="E36" s="33"/>
      <c r="F36" s="34" t="n">
        <f aca="false">F22*D36</f>
        <v>33.43431</v>
      </c>
      <c r="G36" s="34"/>
    </row>
    <row r="37" customFormat="false" ht="12" hidden="false" customHeight="true" outlineLevel="0" collapsed="false">
      <c r="A37" s="32" t="s">
        <v>35</v>
      </c>
      <c r="B37" s="32"/>
      <c r="C37" s="32"/>
      <c r="D37" s="33" t="n">
        <v>0.0133</v>
      </c>
      <c r="E37" s="33"/>
      <c r="F37" s="34" t="n">
        <f aca="false">F22*D37</f>
        <v>24.036558</v>
      </c>
      <c r="G37" s="34"/>
    </row>
    <row r="38" customFormat="false" ht="12" hidden="false" customHeight="true" outlineLevel="0" collapsed="false">
      <c r="A38" s="32" t="s">
        <v>36</v>
      </c>
      <c r="B38" s="32"/>
      <c r="C38" s="32"/>
      <c r="D38" s="33" t="n">
        <v>0.0228</v>
      </c>
      <c r="E38" s="33"/>
      <c r="F38" s="34" t="n">
        <f aca="false">F22*D38</f>
        <v>41.205528</v>
      </c>
      <c r="G38" s="34"/>
    </row>
    <row r="39" customFormat="false" ht="12" hidden="false" customHeight="true" outlineLevel="0" collapsed="false">
      <c r="A39" s="32" t="s">
        <v>37</v>
      </c>
      <c r="B39" s="32"/>
      <c r="C39" s="32"/>
      <c r="D39" s="33" t="n">
        <v>0.013</v>
      </c>
      <c r="E39" s="33"/>
      <c r="F39" s="34" t="n">
        <f aca="false">F22*D39</f>
        <v>23.49438</v>
      </c>
      <c r="G39" s="34"/>
    </row>
    <row r="40" customFormat="false" ht="12" hidden="false" customHeight="true" outlineLevel="0" collapsed="false">
      <c r="A40" s="32" t="s">
        <v>38</v>
      </c>
      <c r="B40" s="32"/>
      <c r="C40" s="32"/>
      <c r="D40" s="33" t="n">
        <v>0.0194</v>
      </c>
      <c r="E40" s="33"/>
      <c r="F40" s="34" t="n">
        <f aca="false">F22*D40</f>
        <v>35.060844</v>
      </c>
      <c r="G40" s="34"/>
    </row>
    <row r="41" customFormat="false" ht="12" hidden="false" customHeight="true" outlineLevel="0" collapsed="false">
      <c r="A41" s="32" t="s">
        <v>39</v>
      </c>
      <c r="B41" s="32"/>
      <c r="C41" s="32"/>
      <c r="D41" s="33" t="n">
        <v>0.0833</v>
      </c>
      <c r="E41" s="33"/>
      <c r="F41" s="34" t="n">
        <f aca="false">F22*D41</f>
        <v>150.544758</v>
      </c>
      <c r="G41" s="34"/>
    </row>
    <row r="42" s="43" customFormat="true" ht="12" hidden="false" customHeight="true" outlineLevel="0" collapsed="false">
      <c r="A42" s="38" t="s">
        <v>40</v>
      </c>
      <c r="B42" s="38"/>
      <c r="C42" s="38"/>
      <c r="D42" s="39" t="n">
        <f aca="false">SUM(D35:E41)</f>
        <v>0.2906</v>
      </c>
      <c r="E42" s="39"/>
      <c r="F42" s="40" t="n">
        <f aca="false">SUM(F35:G41)</f>
        <v>525.189756</v>
      </c>
      <c r="G42" s="40"/>
      <c r="H42" s="41"/>
      <c r="I42" s="42"/>
      <c r="J42" s="42"/>
      <c r="K42" s="42"/>
      <c r="L42" s="42"/>
      <c r="M42" s="42"/>
      <c r="N42" s="42"/>
      <c r="O42" s="42"/>
      <c r="P42" s="42"/>
      <c r="Q42" s="42"/>
      <c r="R42" s="42"/>
    </row>
    <row r="43" customFormat="false" ht="12" hidden="false" customHeight="true" outlineLevel="0" collapsed="false">
      <c r="A43" s="30" t="s">
        <v>41</v>
      </c>
      <c r="B43" s="30"/>
      <c r="C43" s="30"/>
      <c r="D43" s="31"/>
      <c r="E43" s="31"/>
      <c r="F43" s="31"/>
      <c r="G43" s="31"/>
    </row>
    <row r="44" customFormat="false" ht="12" hidden="false" customHeight="true" outlineLevel="0" collapsed="false">
      <c r="A44" s="32" t="s">
        <v>42</v>
      </c>
      <c r="B44" s="32"/>
      <c r="C44" s="32"/>
      <c r="D44" s="33" t="n">
        <v>0.0306</v>
      </c>
      <c r="E44" s="33"/>
      <c r="F44" s="34" t="n">
        <f aca="false">F22*D44</f>
        <v>55.302156</v>
      </c>
      <c r="G44" s="34"/>
    </row>
    <row r="45" customFormat="false" ht="12" hidden="false" customHeight="true" outlineLevel="0" collapsed="false">
      <c r="A45" s="32" t="s">
        <v>43</v>
      </c>
      <c r="B45" s="32"/>
      <c r="C45" s="32"/>
      <c r="D45" s="33" t="n">
        <v>0.018</v>
      </c>
      <c r="E45" s="33"/>
      <c r="F45" s="34" t="n">
        <f aca="false">F22*D45</f>
        <v>32.53068</v>
      </c>
      <c r="G45" s="34"/>
    </row>
    <row r="46" customFormat="false" ht="12" hidden="false" customHeight="true" outlineLevel="0" collapsed="false">
      <c r="A46" s="32" t="s">
        <v>44</v>
      </c>
      <c r="B46" s="32"/>
      <c r="C46" s="32"/>
      <c r="D46" s="33" t="n">
        <v>0.04</v>
      </c>
      <c r="E46" s="33"/>
      <c r="F46" s="34" t="n">
        <f aca="false">F22*D46</f>
        <v>72.2904</v>
      </c>
      <c r="G46" s="34"/>
    </row>
    <row r="47" s="43" customFormat="true" ht="12" hidden="false" customHeight="true" outlineLevel="0" collapsed="false">
      <c r="A47" s="38" t="s">
        <v>45</v>
      </c>
      <c r="B47" s="38"/>
      <c r="C47" s="38"/>
      <c r="D47" s="39" t="n">
        <f aca="false">SUM(D44:E46)</f>
        <v>0.0886</v>
      </c>
      <c r="E47" s="39"/>
      <c r="F47" s="40" t="n">
        <f aca="false">SUM(F44:G46)</f>
        <v>160.123236</v>
      </c>
      <c r="G47" s="40"/>
      <c r="H47" s="41"/>
      <c r="I47" s="42"/>
      <c r="J47" s="42"/>
      <c r="K47" s="42"/>
      <c r="L47" s="42"/>
      <c r="M47" s="42"/>
      <c r="N47" s="42"/>
      <c r="O47" s="42"/>
      <c r="P47" s="42"/>
      <c r="Q47" s="42"/>
      <c r="R47" s="42"/>
    </row>
    <row r="48" customFormat="false" ht="12" hidden="false" customHeight="true" outlineLevel="0" collapsed="false">
      <c r="A48" s="30" t="s">
        <v>46</v>
      </c>
      <c r="B48" s="30"/>
      <c r="C48" s="30"/>
      <c r="D48" s="31"/>
      <c r="E48" s="31"/>
      <c r="F48" s="31"/>
      <c r="G48" s="31"/>
    </row>
    <row r="49" customFormat="false" ht="12" hidden="false" customHeight="true" outlineLevel="0" collapsed="false">
      <c r="A49" s="44" t="s">
        <v>47</v>
      </c>
      <c r="B49" s="44"/>
      <c r="C49" s="44"/>
      <c r="D49" s="33" t="n">
        <v>0.1069</v>
      </c>
      <c r="E49" s="33"/>
      <c r="F49" s="34" t="n">
        <f aca="false">F22*D49</f>
        <v>193.196094</v>
      </c>
      <c r="G49" s="34"/>
      <c r="H49" s="45"/>
    </row>
    <row r="50" customFormat="false" ht="12" hidden="false" customHeight="true" outlineLevel="0" collapsed="false">
      <c r="A50" s="38" t="s">
        <v>48</v>
      </c>
      <c r="B50" s="38"/>
      <c r="C50" s="38"/>
      <c r="D50" s="39" t="n">
        <f aca="false">D49</f>
        <v>0.1069</v>
      </c>
      <c r="E50" s="39"/>
      <c r="F50" s="40" t="n">
        <f aca="false">F49</f>
        <v>193.196094</v>
      </c>
      <c r="G50" s="40"/>
      <c r="H50" s="45"/>
    </row>
    <row r="51" customFormat="false" ht="12" hidden="false" customHeight="true" outlineLevel="0" collapsed="false">
      <c r="A51" s="46" t="s">
        <v>49</v>
      </c>
      <c r="B51" s="46"/>
      <c r="C51" s="46"/>
      <c r="D51" s="47" t="n">
        <f aca="false">SUM(D33+D42+D47+D49)</f>
        <v>0.8541</v>
      </c>
      <c r="E51" s="47"/>
      <c r="F51" s="48" t="n">
        <f aca="false">F22*D51</f>
        <v>1543.580766</v>
      </c>
      <c r="G51" s="48"/>
      <c r="H51" s="45"/>
    </row>
    <row r="52" customFormat="false" ht="15.75" hidden="false" customHeight="true" outlineLevel="0" collapsed="false">
      <c r="A52" s="49" t="s">
        <v>50</v>
      </c>
      <c r="B52" s="49"/>
      <c r="C52" s="49"/>
      <c r="D52" s="49"/>
      <c r="E52" s="49"/>
      <c r="F52" s="50" t="n">
        <f aca="false">SUM(F22+F51)</f>
        <v>3350.840766</v>
      </c>
      <c r="G52" s="50"/>
    </row>
    <row r="53" customFormat="false" ht="12" hidden="false" customHeight="true" outlineLevel="0" collapsed="false">
      <c r="A53" s="17" t="s">
        <v>51</v>
      </c>
      <c r="B53" s="17"/>
      <c r="C53" s="17"/>
      <c r="D53" s="17"/>
      <c r="E53" s="17"/>
      <c r="F53" s="17"/>
      <c r="G53" s="17"/>
      <c r="I53" s="35"/>
      <c r="J53" s="35"/>
      <c r="K53" s="35"/>
      <c r="L53" s="35"/>
      <c r="M53" s="35"/>
    </row>
    <row r="54" customFormat="false" ht="12" hidden="false" customHeight="true" outlineLevel="0" collapsed="false">
      <c r="A54" s="32" t="s">
        <v>52</v>
      </c>
      <c r="B54" s="32"/>
      <c r="C54" s="32"/>
      <c r="D54" s="32"/>
      <c r="E54" s="32"/>
      <c r="F54" s="51" t="n">
        <v>87.44</v>
      </c>
      <c r="G54" s="51"/>
      <c r="H54" s="52"/>
      <c r="I54" s="35"/>
      <c r="J54" s="35"/>
      <c r="K54" s="35"/>
      <c r="L54" s="52"/>
    </row>
    <row r="55" customFormat="false" ht="12" hidden="false" customHeight="true" outlineLevel="0" collapsed="false">
      <c r="A55" s="32" t="s">
        <v>53</v>
      </c>
      <c r="B55" s="32"/>
      <c r="C55" s="32"/>
      <c r="D55" s="32"/>
      <c r="E55" s="32"/>
      <c r="F55" s="51" t="n">
        <v>0</v>
      </c>
      <c r="G55" s="51"/>
      <c r="H55" s="52"/>
      <c r="I55" s="35"/>
      <c r="J55" s="35"/>
      <c r="K55" s="35"/>
      <c r="L55" s="52"/>
    </row>
    <row r="56" customFormat="false" ht="12" hidden="false" customHeight="true" outlineLevel="0" collapsed="false">
      <c r="A56" s="32" t="s">
        <v>54</v>
      </c>
      <c r="B56" s="32"/>
      <c r="C56" s="32"/>
      <c r="D56" s="32"/>
      <c r="E56" s="32"/>
      <c r="F56" s="51" t="n">
        <v>45</v>
      </c>
      <c r="G56" s="51"/>
      <c r="I56" s="52"/>
      <c r="J56" s="52"/>
      <c r="K56" s="52"/>
      <c r="L56" s="52"/>
    </row>
    <row r="57" customFormat="false" ht="12" hidden="false" customHeight="true" outlineLevel="0" collapsed="false">
      <c r="A57" s="32" t="s">
        <v>55</v>
      </c>
      <c r="B57" s="32"/>
      <c r="C57" s="32"/>
      <c r="D57" s="32"/>
      <c r="E57" s="32"/>
      <c r="F57" s="51" t="n">
        <f aca="false">(4.5*52)-(6%*F15)</f>
        <v>125.5644</v>
      </c>
      <c r="G57" s="51"/>
    </row>
    <row r="58" customFormat="false" ht="12" hidden="false" customHeight="true" outlineLevel="0" collapsed="false">
      <c r="A58" s="32" t="s">
        <v>56</v>
      </c>
      <c r="B58" s="32"/>
      <c r="C58" s="32"/>
      <c r="D58" s="32"/>
      <c r="E58" s="32"/>
      <c r="F58" s="51" t="n">
        <f aca="false">(18.15*22*90%)</f>
        <v>359.37</v>
      </c>
      <c r="G58" s="51"/>
      <c r="H58" s="53"/>
      <c r="I58" s="53"/>
      <c r="J58" s="53"/>
      <c r="K58" s="53"/>
    </row>
    <row r="59" customFormat="false" ht="12" hidden="false" customHeight="true" outlineLevel="0" collapsed="false">
      <c r="A59" s="32" t="s">
        <v>57</v>
      </c>
      <c r="B59" s="32"/>
      <c r="C59" s="32"/>
      <c r="D59" s="32"/>
      <c r="E59" s="32"/>
      <c r="F59" s="51" t="n">
        <v>19.5</v>
      </c>
      <c r="G59" s="51"/>
    </row>
    <row r="60" customFormat="false" ht="12" hidden="false" customHeight="true" outlineLevel="0" collapsed="false">
      <c r="A60" s="32" t="s">
        <v>58</v>
      </c>
      <c r="B60" s="32"/>
      <c r="C60" s="32"/>
      <c r="D60" s="32"/>
      <c r="E60" s="32"/>
      <c r="F60" s="51" t="n">
        <v>6.9</v>
      </c>
      <c r="G60" s="51"/>
    </row>
    <row r="61" customFormat="false" ht="12" hidden="false" customHeight="true" outlineLevel="0" collapsed="false">
      <c r="A61" s="32" t="s">
        <v>59</v>
      </c>
      <c r="B61" s="32"/>
      <c r="C61" s="32"/>
      <c r="D61" s="32"/>
      <c r="E61" s="32"/>
      <c r="F61" s="51" t="n">
        <v>75.12</v>
      </c>
      <c r="G61" s="51"/>
      <c r="I61" s="52"/>
      <c r="J61" s="52"/>
      <c r="K61" s="52"/>
      <c r="L61" s="52"/>
    </row>
    <row r="62" customFormat="false" ht="12" hidden="false" customHeight="true" outlineLevel="0" collapsed="false">
      <c r="A62" s="32" t="s">
        <v>60</v>
      </c>
      <c r="B62" s="32"/>
      <c r="C62" s="32"/>
      <c r="D62" s="32"/>
      <c r="E62" s="32"/>
      <c r="F62" s="51" t="n">
        <v>23.09</v>
      </c>
      <c r="G62" s="51"/>
      <c r="I62" s="52"/>
      <c r="J62" s="52"/>
      <c r="K62" s="52"/>
      <c r="L62" s="52"/>
    </row>
    <row r="63" customFormat="false" ht="12" hidden="false" customHeight="true" outlineLevel="0" collapsed="false">
      <c r="A63" s="32" t="s">
        <v>61</v>
      </c>
      <c r="B63" s="32"/>
      <c r="C63" s="32"/>
      <c r="D63" s="32"/>
      <c r="E63" s="32"/>
      <c r="F63" s="51" t="n">
        <v>0</v>
      </c>
      <c r="G63" s="51"/>
      <c r="I63" s="52"/>
      <c r="J63" s="52"/>
      <c r="K63" s="52"/>
      <c r="L63" s="52"/>
    </row>
    <row r="64" s="43" customFormat="true" ht="12" hidden="false" customHeight="true" outlineLevel="0" collapsed="false">
      <c r="A64" s="54" t="s">
        <v>62</v>
      </c>
      <c r="B64" s="54"/>
      <c r="C64" s="54"/>
      <c r="D64" s="54"/>
      <c r="E64" s="54"/>
      <c r="F64" s="55" t="n">
        <f aca="false">SUM(F54:G63)</f>
        <v>741.9844</v>
      </c>
      <c r="G64" s="55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</row>
    <row r="65" customFormat="false" ht="12" hidden="false" customHeight="true" outlineLevel="0" collapsed="false">
      <c r="A65" s="29" t="s">
        <v>63</v>
      </c>
      <c r="B65" s="29"/>
      <c r="C65" s="29"/>
      <c r="D65" s="29"/>
      <c r="E65" s="29"/>
      <c r="F65" s="29"/>
      <c r="G65" s="29"/>
      <c r="L65" s="5"/>
      <c r="M65" s="5"/>
      <c r="N65" s="5"/>
      <c r="O65" s="5"/>
      <c r="Q65" s="42"/>
    </row>
    <row r="66" customFormat="false" ht="12" hidden="false" customHeight="true" outlineLevel="0" collapsed="false">
      <c r="A66" s="32" t="s">
        <v>64</v>
      </c>
      <c r="B66" s="32"/>
      <c r="C66" s="32"/>
      <c r="D66" s="33" t="n">
        <v>0.05</v>
      </c>
      <c r="E66" s="33"/>
      <c r="F66" s="51" t="n">
        <f aca="false">SUM(F52+F64)*D66</f>
        <v>204.6412583</v>
      </c>
      <c r="G66" s="51"/>
      <c r="H66" s="56"/>
      <c r="J66" s="57"/>
      <c r="L66" s="57"/>
      <c r="M66" s="57"/>
      <c r="N66" s="57"/>
      <c r="O66" s="57"/>
      <c r="Q66" s="57"/>
    </row>
    <row r="67" customFormat="false" ht="12" hidden="false" customHeight="true" outlineLevel="0" collapsed="false">
      <c r="A67" s="32" t="s">
        <v>65</v>
      </c>
      <c r="B67" s="32"/>
      <c r="C67" s="32"/>
      <c r="D67" s="33" t="n">
        <v>0.1</v>
      </c>
      <c r="E67" s="33"/>
      <c r="F67" s="51" t="n">
        <f aca="false">SUM(F52+F64+F66)*D67</f>
        <v>429.74664243</v>
      </c>
      <c r="G67" s="51"/>
      <c r="H67" s="56"/>
      <c r="I67" s="58"/>
      <c r="J67" s="57"/>
    </row>
    <row r="68" customFormat="false" ht="12" hidden="false" customHeight="true" outlineLevel="0" collapsed="false">
      <c r="A68" s="30" t="s">
        <v>66</v>
      </c>
      <c r="B68" s="30"/>
      <c r="C68" s="30"/>
      <c r="D68" s="59" t="n">
        <f aca="false">SUM(D66:E67)</f>
        <v>0.15</v>
      </c>
      <c r="E68" s="59"/>
      <c r="F68" s="60" t="n">
        <f aca="false">SUM(F66:G67)</f>
        <v>634.38790073</v>
      </c>
      <c r="G68" s="60"/>
    </row>
    <row r="69" customFormat="false" ht="12" hidden="false" customHeight="true" outlineLevel="0" collapsed="false">
      <c r="A69" s="17" t="s">
        <v>67</v>
      </c>
      <c r="B69" s="17"/>
      <c r="C69" s="17"/>
      <c r="D69" s="17"/>
      <c r="E69" s="17"/>
      <c r="F69" s="17"/>
      <c r="G69" s="17"/>
    </row>
    <row r="70" customFormat="false" ht="12" hidden="false" customHeight="true" outlineLevel="0" collapsed="false">
      <c r="A70" s="32" t="s">
        <v>68</v>
      </c>
      <c r="B70" s="32"/>
      <c r="C70" s="32"/>
      <c r="D70" s="33" t="n">
        <v>0.05</v>
      </c>
      <c r="E70" s="33"/>
      <c r="F70" s="61" t="n">
        <f aca="false">(H71/H74)*D70</f>
        <v>275.639245873469</v>
      </c>
      <c r="G70" s="61"/>
    </row>
    <row r="71" customFormat="false" ht="12" hidden="false" customHeight="true" outlineLevel="0" collapsed="false">
      <c r="A71" s="32" t="s">
        <v>69</v>
      </c>
      <c r="B71" s="32"/>
      <c r="C71" s="32"/>
      <c r="D71" s="33" t="n">
        <v>0.076</v>
      </c>
      <c r="E71" s="33"/>
      <c r="F71" s="61" t="n">
        <f aca="false">(H71/H74)*D71</f>
        <v>418.971653727674</v>
      </c>
      <c r="G71" s="61"/>
      <c r="H71" s="62" t="n">
        <f aca="false">SUM(F52+F64+F68)</f>
        <v>4727.21306673</v>
      </c>
    </row>
    <row r="72" customFormat="false" ht="12" hidden="true" customHeight="true" outlineLevel="0" collapsed="false">
      <c r="A72" s="32" t="s">
        <v>70</v>
      </c>
      <c r="B72" s="32"/>
      <c r="C72" s="32"/>
      <c r="D72" s="33" t="n">
        <v>0</v>
      </c>
      <c r="E72" s="33"/>
      <c r="F72" s="61" t="n">
        <f aca="false">(H71/H74)*D72</f>
        <v>0</v>
      </c>
      <c r="G72" s="61"/>
      <c r="H72" s="62"/>
    </row>
    <row r="73" customFormat="false" ht="12" hidden="true" customHeight="true" outlineLevel="0" collapsed="false">
      <c r="A73" s="32" t="s">
        <v>71</v>
      </c>
      <c r="B73" s="32"/>
      <c r="C73" s="32"/>
      <c r="D73" s="33" t="n">
        <v>0</v>
      </c>
      <c r="E73" s="33"/>
      <c r="F73" s="61" t="n">
        <f aca="false">(H71/H74)*D73</f>
        <v>0</v>
      </c>
      <c r="G73" s="61"/>
      <c r="H73" s="62"/>
    </row>
    <row r="74" customFormat="false" ht="12" hidden="false" customHeight="true" outlineLevel="0" collapsed="false">
      <c r="A74" s="32" t="s">
        <v>72</v>
      </c>
      <c r="B74" s="32"/>
      <c r="C74" s="32"/>
      <c r="D74" s="33" t="n">
        <v>0.0165</v>
      </c>
      <c r="E74" s="33"/>
      <c r="F74" s="61" t="n">
        <f aca="false">(H71/H74)*D74</f>
        <v>90.9609511382449</v>
      </c>
      <c r="G74" s="61"/>
      <c r="H74" s="63" t="n">
        <f aca="false">1-D75</f>
        <v>0.8575</v>
      </c>
    </row>
    <row r="75" customFormat="false" ht="12" hidden="false" customHeight="true" outlineLevel="0" collapsed="false">
      <c r="A75" s="17" t="s">
        <v>73</v>
      </c>
      <c r="B75" s="17"/>
      <c r="C75" s="17"/>
      <c r="D75" s="64" t="n">
        <f aca="false">SUM(D70:E74)</f>
        <v>0.1425</v>
      </c>
      <c r="E75" s="64"/>
      <c r="F75" s="65" t="n">
        <f aca="false">SUM(F70:G74)</f>
        <v>785.571850739388</v>
      </c>
      <c r="G75" s="65"/>
    </row>
    <row r="76" customFormat="false" ht="12" hidden="false" customHeight="true" outlineLevel="0" collapsed="false">
      <c r="A76" s="29" t="s">
        <v>74</v>
      </c>
      <c r="B76" s="29"/>
      <c r="C76" s="29"/>
      <c r="D76" s="29"/>
      <c r="E76" s="29"/>
      <c r="F76" s="29"/>
      <c r="G76" s="29"/>
    </row>
    <row r="77" customFormat="false" ht="12" hidden="false" customHeight="true" outlineLevel="0" collapsed="false">
      <c r="A77" s="32" t="s">
        <v>75</v>
      </c>
      <c r="B77" s="32"/>
      <c r="C77" s="32"/>
      <c r="D77" s="32"/>
      <c r="E77" s="32"/>
      <c r="F77" s="32"/>
      <c r="G77" s="66" t="n">
        <f aca="false">1-D75</f>
        <v>0.8575</v>
      </c>
    </row>
    <row r="78" customFormat="false" ht="12" hidden="false" customHeight="true" outlineLevel="0" collapsed="false">
      <c r="A78" s="32" t="s">
        <v>76</v>
      </c>
      <c r="B78" s="32"/>
      <c r="C78" s="32"/>
      <c r="D78" s="32"/>
      <c r="E78" s="32"/>
      <c r="F78" s="32"/>
      <c r="G78" s="67" t="n">
        <f aca="false">SUM(F52+F64+F68)</f>
        <v>4727.21306673</v>
      </c>
    </row>
    <row r="79" customFormat="false" ht="12" hidden="false" customHeight="true" outlineLevel="0" collapsed="false">
      <c r="A79" s="32" t="s">
        <v>77</v>
      </c>
      <c r="B79" s="32"/>
      <c r="C79" s="32"/>
      <c r="D79" s="32"/>
      <c r="E79" s="32"/>
      <c r="F79" s="32"/>
      <c r="G79" s="67" t="n">
        <f aca="false">G78/G77</f>
        <v>5512.78491746939</v>
      </c>
    </row>
    <row r="80" customFormat="false" ht="12" hidden="false" customHeight="true" outlineLevel="0" collapsed="false">
      <c r="A80" s="30" t="s">
        <v>78</v>
      </c>
      <c r="B80" s="30"/>
      <c r="C80" s="30"/>
      <c r="D80" s="30"/>
      <c r="E80" s="30"/>
      <c r="F80" s="30"/>
      <c r="G80" s="68" t="n">
        <f aca="false">G79-G78</f>
        <v>785.571850739389</v>
      </c>
    </row>
    <row r="81" customFormat="false" ht="12" hidden="false" customHeight="true" outlineLevel="0" collapsed="false">
      <c r="A81" s="69"/>
      <c r="B81" s="69"/>
      <c r="C81" s="69"/>
      <c r="D81" s="69"/>
      <c r="E81" s="69"/>
      <c r="F81" s="69"/>
      <c r="G81" s="70"/>
    </row>
    <row r="82" customFormat="false" ht="12" hidden="false" customHeight="true" outlineLevel="0" collapsed="false">
      <c r="A82" s="17" t="s">
        <v>79</v>
      </c>
      <c r="B82" s="17"/>
      <c r="C82" s="17"/>
      <c r="D82" s="17"/>
      <c r="E82" s="17"/>
      <c r="F82" s="17"/>
      <c r="G82" s="70" t="n">
        <f aca="false">ROUND(SUM(H71+F75),2)</f>
        <v>5512.78</v>
      </c>
      <c r="H82" s="62"/>
    </row>
    <row r="83" customFormat="false" ht="12" hidden="false" customHeight="true" outlineLevel="0" collapsed="false">
      <c r="A83" s="71"/>
      <c r="B83" s="71"/>
      <c r="C83" s="71"/>
      <c r="D83" s="71"/>
      <c r="E83" s="71"/>
      <c r="F83" s="71"/>
      <c r="G83" s="71"/>
    </row>
    <row r="84" customFormat="false" ht="12" hidden="false" customHeight="true" outlineLevel="0" collapsed="false">
      <c r="G84" s="72"/>
    </row>
    <row r="87" customFormat="false" ht="12" hidden="false" customHeight="true" outlineLevel="0" collapsed="false">
      <c r="A87" s="42"/>
      <c r="B87" s="35"/>
      <c r="C87" s="35"/>
    </row>
    <row r="88" customFormat="false" ht="12" hidden="false" customHeight="true" outlineLevel="0" collapsed="false">
      <c r="A88" s="42"/>
    </row>
    <row r="89" customFormat="false" ht="12" hidden="false" customHeight="true" outlineLevel="0" collapsed="false">
      <c r="A89" s="42"/>
      <c r="B89" s="73"/>
      <c r="C89" s="73"/>
    </row>
  </sheetData>
  <mergeCells count="184">
    <mergeCell ref="A2:G2"/>
    <mergeCell ref="A3:G3"/>
    <mergeCell ref="A5:G5"/>
    <mergeCell ref="C8:E8"/>
    <mergeCell ref="C9:E9"/>
    <mergeCell ref="A12:C13"/>
    <mergeCell ref="D12:E12"/>
    <mergeCell ref="F12:G12"/>
    <mergeCell ref="D13:E13"/>
    <mergeCell ref="F13:G13"/>
    <mergeCell ref="A14:C14"/>
    <mergeCell ref="D14:E14"/>
    <mergeCell ref="F14:G14"/>
    <mergeCell ref="A15:C15"/>
    <mergeCell ref="D15:E15"/>
    <mergeCell ref="F15:G15"/>
    <mergeCell ref="A16:C16"/>
    <mergeCell ref="D16:E16"/>
    <mergeCell ref="F16:G16"/>
    <mergeCell ref="A17:C17"/>
    <mergeCell ref="D17:E17"/>
    <mergeCell ref="F17:G17"/>
    <mergeCell ref="A18:C18"/>
    <mergeCell ref="D18:E18"/>
    <mergeCell ref="F18:G18"/>
    <mergeCell ref="A19:C19"/>
    <mergeCell ref="D19:E19"/>
    <mergeCell ref="F19:G19"/>
    <mergeCell ref="A20:C20"/>
    <mergeCell ref="D20:E20"/>
    <mergeCell ref="F20:G20"/>
    <mergeCell ref="A21:C21"/>
    <mergeCell ref="D21:E21"/>
    <mergeCell ref="F21:G21"/>
    <mergeCell ref="A22:C22"/>
    <mergeCell ref="D22:E22"/>
    <mergeCell ref="F22:G22"/>
    <mergeCell ref="A23:G23"/>
    <mergeCell ref="A24:C24"/>
    <mergeCell ref="D24:E24"/>
    <mergeCell ref="F24:G24"/>
    <mergeCell ref="A25:C25"/>
    <mergeCell ref="D25:E25"/>
    <mergeCell ref="F25:G25"/>
    <mergeCell ref="A26:C26"/>
    <mergeCell ref="D26:E26"/>
    <mergeCell ref="F26:G26"/>
    <mergeCell ref="A27:C27"/>
    <mergeCell ref="D27:E27"/>
    <mergeCell ref="F27:G27"/>
    <mergeCell ref="A28:C28"/>
    <mergeCell ref="D28:E28"/>
    <mergeCell ref="F28:G28"/>
    <mergeCell ref="A29:C29"/>
    <mergeCell ref="D29:E29"/>
    <mergeCell ref="F29:G29"/>
    <mergeCell ref="A30:C30"/>
    <mergeCell ref="D30:E30"/>
    <mergeCell ref="F30:G30"/>
    <mergeCell ref="A31:C31"/>
    <mergeCell ref="D31:E31"/>
    <mergeCell ref="F31:G31"/>
    <mergeCell ref="A32:C32"/>
    <mergeCell ref="D32:E32"/>
    <mergeCell ref="F32:G32"/>
    <mergeCell ref="A33:C33"/>
    <mergeCell ref="D33:E33"/>
    <mergeCell ref="F33:G33"/>
    <mergeCell ref="A34:C34"/>
    <mergeCell ref="D34:E34"/>
    <mergeCell ref="F34:G34"/>
    <mergeCell ref="A35:C35"/>
    <mergeCell ref="D35:E35"/>
    <mergeCell ref="F35:G35"/>
    <mergeCell ref="A36:C36"/>
    <mergeCell ref="D36:E36"/>
    <mergeCell ref="F36:G36"/>
    <mergeCell ref="A37:C37"/>
    <mergeCell ref="D37:E37"/>
    <mergeCell ref="F37:G37"/>
    <mergeCell ref="A38:C38"/>
    <mergeCell ref="D38:E38"/>
    <mergeCell ref="F38:G38"/>
    <mergeCell ref="A39:C39"/>
    <mergeCell ref="D39:E39"/>
    <mergeCell ref="F39:G39"/>
    <mergeCell ref="A40:C40"/>
    <mergeCell ref="D40:E40"/>
    <mergeCell ref="F40:G40"/>
    <mergeCell ref="A41:C41"/>
    <mergeCell ref="D41:E41"/>
    <mergeCell ref="F41:G41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45:C45"/>
    <mergeCell ref="D45:E45"/>
    <mergeCell ref="F45:G45"/>
    <mergeCell ref="A46:C46"/>
    <mergeCell ref="D46:E46"/>
    <mergeCell ref="F46:G46"/>
    <mergeCell ref="A47:C47"/>
    <mergeCell ref="D47:E47"/>
    <mergeCell ref="F47:G47"/>
    <mergeCell ref="A48:C48"/>
    <mergeCell ref="D48:E48"/>
    <mergeCell ref="F48:G48"/>
    <mergeCell ref="A49:C49"/>
    <mergeCell ref="D49:E49"/>
    <mergeCell ref="F49:G49"/>
    <mergeCell ref="A50:C50"/>
    <mergeCell ref="D50:E50"/>
    <mergeCell ref="F50:G50"/>
    <mergeCell ref="A51:C51"/>
    <mergeCell ref="D51:E51"/>
    <mergeCell ref="F51:G51"/>
    <mergeCell ref="A52:E52"/>
    <mergeCell ref="F52:G52"/>
    <mergeCell ref="A53:G53"/>
    <mergeCell ref="A54:E54"/>
    <mergeCell ref="F54:G54"/>
    <mergeCell ref="A55:E55"/>
    <mergeCell ref="F55:G55"/>
    <mergeCell ref="A56:E56"/>
    <mergeCell ref="F56:G56"/>
    <mergeCell ref="A57:E57"/>
    <mergeCell ref="F57:G57"/>
    <mergeCell ref="A58:E58"/>
    <mergeCell ref="F58:G58"/>
    <mergeCell ref="A59:E59"/>
    <mergeCell ref="F59:G59"/>
    <mergeCell ref="A60:E60"/>
    <mergeCell ref="F60:G60"/>
    <mergeCell ref="A61:E61"/>
    <mergeCell ref="F61:G61"/>
    <mergeCell ref="A62:E62"/>
    <mergeCell ref="F62:G62"/>
    <mergeCell ref="A63:E63"/>
    <mergeCell ref="F63:G63"/>
    <mergeCell ref="A64:E64"/>
    <mergeCell ref="F64:G64"/>
    <mergeCell ref="A65:G65"/>
    <mergeCell ref="A66:C66"/>
    <mergeCell ref="D66:E66"/>
    <mergeCell ref="F66:G66"/>
    <mergeCell ref="A67:C67"/>
    <mergeCell ref="D67:E67"/>
    <mergeCell ref="F67:G67"/>
    <mergeCell ref="A68:C68"/>
    <mergeCell ref="D68:E68"/>
    <mergeCell ref="F68:G68"/>
    <mergeCell ref="A69:G69"/>
    <mergeCell ref="A70:C70"/>
    <mergeCell ref="D70:E70"/>
    <mergeCell ref="F70:G70"/>
    <mergeCell ref="A71:C71"/>
    <mergeCell ref="D71:E71"/>
    <mergeCell ref="F71:G71"/>
    <mergeCell ref="A72:C72"/>
    <mergeCell ref="D72:E72"/>
    <mergeCell ref="F72:G72"/>
    <mergeCell ref="A73:C73"/>
    <mergeCell ref="D73:E73"/>
    <mergeCell ref="F73:G73"/>
    <mergeCell ref="A74:C74"/>
    <mergeCell ref="D74:E74"/>
    <mergeCell ref="F74:G74"/>
    <mergeCell ref="A75:C75"/>
    <mergeCell ref="D75:E75"/>
    <mergeCell ref="F75:G75"/>
    <mergeCell ref="A76:G76"/>
    <mergeCell ref="A77:F77"/>
    <mergeCell ref="A78:F78"/>
    <mergeCell ref="A79:F79"/>
    <mergeCell ref="A80:F80"/>
    <mergeCell ref="A81:F81"/>
    <mergeCell ref="A82:F82"/>
    <mergeCell ref="A83:G83"/>
  </mergeCells>
  <printOptions headings="false" gridLines="false" gridLinesSet="true" horizontalCentered="false" verticalCentered="false"/>
  <pageMargins left="0.816666666666667" right="0.7875" top="1.32361111111111" bottom="1.37986111111111" header="0.511811023622047" footer="0.511811023622047"/>
  <pageSetup paperSize="9" scale="7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R8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9.71484375" defaultRowHeight="12" zeroHeight="false" outlineLevelRow="0" outlineLevelCol="0"/>
  <cols>
    <col collapsed="false" customWidth="true" hidden="false" outlineLevel="0" max="1" min="1" style="1" width="15.29"/>
    <col collapsed="false" customWidth="true" hidden="false" outlineLevel="0" max="3" min="2" style="1" width="30.29"/>
    <col collapsed="false" customWidth="false" hidden="false" outlineLevel="0" max="6" min="4" style="1" width="9.71"/>
    <col collapsed="false" customWidth="true" hidden="false" outlineLevel="0" max="7" min="7" style="1" width="12.42"/>
    <col collapsed="false" customWidth="true" hidden="false" outlineLevel="0" max="8" min="8" style="1" width="11.71"/>
    <col collapsed="false" customWidth="true" hidden="false" outlineLevel="0" max="9" min="9" style="2" width="26.15"/>
    <col collapsed="false" customWidth="true" hidden="false" outlineLevel="0" max="10" min="10" style="2" width="13.29"/>
    <col collapsed="false" customWidth="false" hidden="false" outlineLevel="0" max="11" min="11" style="2" width="9.71"/>
    <col collapsed="false" customWidth="true" hidden="false" outlineLevel="0" max="12" min="12" style="2" width="27.42"/>
    <col collapsed="false" customWidth="true" hidden="false" outlineLevel="0" max="13" min="13" style="2" width="13.15"/>
    <col collapsed="false" customWidth="true" hidden="false" outlineLevel="0" max="15" min="14" style="2" width="12.57"/>
    <col collapsed="false" customWidth="true" hidden="false" outlineLevel="0" max="16" min="16" style="2" width="12.42"/>
    <col collapsed="false" customWidth="true" hidden="false" outlineLevel="0" max="17" min="17" style="2" width="16.29"/>
    <col collapsed="false" customWidth="false" hidden="false" outlineLevel="0" max="16384" min="18" style="2" width="9.71"/>
  </cols>
  <sheetData>
    <row r="2" customFormat="false" ht="17.35" hidden="false" customHeight="false" outlineLevel="0" collapsed="false">
      <c r="A2" s="3" t="s">
        <v>0</v>
      </c>
      <c r="B2" s="3"/>
      <c r="C2" s="3"/>
      <c r="D2" s="3"/>
      <c r="E2" s="3"/>
      <c r="F2" s="3"/>
      <c r="G2" s="3"/>
    </row>
    <row r="3" customFormat="false" ht="12.8" hidden="false" customHeight="false" outlineLevel="0" collapsed="false">
      <c r="A3" s="4" t="s">
        <v>1</v>
      </c>
      <c r="B3" s="4"/>
      <c r="C3" s="4"/>
      <c r="D3" s="4"/>
      <c r="E3" s="4"/>
      <c r="F3" s="4"/>
      <c r="G3" s="4"/>
    </row>
    <row r="4" customFormat="false" ht="12.8" hidden="false" customHeight="false" outlineLevel="0" collapsed="false">
      <c r="A4" s="5"/>
      <c r="B4" s="5"/>
      <c r="C4" s="5"/>
      <c r="D4" s="5"/>
      <c r="E4" s="5"/>
      <c r="F4" s="5"/>
      <c r="G4" s="5"/>
    </row>
    <row r="5" customFormat="false" ht="27" hidden="false" customHeight="true" outlineLevel="0" collapsed="false">
      <c r="A5" s="6" t="s">
        <v>2</v>
      </c>
      <c r="B5" s="6"/>
      <c r="C5" s="6"/>
      <c r="D5" s="6"/>
      <c r="E5" s="6"/>
      <c r="F5" s="6"/>
      <c r="G5" s="6"/>
    </row>
    <row r="6" customFormat="false" ht="12.8" hidden="false" customHeight="false" outlineLevel="0" collapsed="false">
      <c r="A6" s="5"/>
      <c r="B6" s="5"/>
      <c r="C6" s="5"/>
      <c r="D6" s="5"/>
      <c r="E6" s="5"/>
      <c r="F6" s="5"/>
      <c r="G6" s="5"/>
    </row>
    <row r="7" customFormat="false" ht="12.8" hidden="false" customHeight="false" outlineLevel="0" collapsed="false">
      <c r="A7" s="5"/>
      <c r="B7" s="5"/>
      <c r="C7" s="5"/>
      <c r="D7" s="5"/>
      <c r="E7" s="5"/>
      <c r="F7" s="5"/>
      <c r="G7" s="5"/>
    </row>
    <row r="8" customFormat="false" ht="23.85" hidden="false" customHeight="true" outlineLevel="0" collapsed="false">
      <c r="A8" s="5"/>
      <c r="B8" s="7" t="s">
        <v>3</v>
      </c>
      <c r="C8" s="8" t="s">
        <v>80</v>
      </c>
      <c r="D8" s="8"/>
      <c r="E8" s="8"/>
      <c r="F8" s="5"/>
      <c r="G8" s="5"/>
    </row>
    <row r="9" customFormat="false" ht="12" hidden="false" customHeight="true" outlineLevel="0" collapsed="false">
      <c r="A9" s="9"/>
      <c r="B9" s="10" t="s">
        <v>5</v>
      </c>
      <c r="C9" s="11" t="s">
        <v>81</v>
      </c>
      <c r="D9" s="11"/>
      <c r="E9" s="11"/>
      <c r="F9" s="9"/>
      <c r="G9" s="9"/>
    </row>
    <row r="10" s="15" customFormat="true" ht="12" hidden="false" customHeight="true" outlineLevel="0" collapsed="false">
      <c r="A10" s="12"/>
      <c r="B10" s="13"/>
      <c r="C10" s="14"/>
      <c r="D10" s="14"/>
      <c r="E10" s="14"/>
      <c r="F10" s="12"/>
      <c r="G10" s="12"/>
    </row>
    <row r="11" customFormat="false" ht="12" hidden="false" customHeight="true" outlineLevel="0" collapsed="false">
      <c r="A11" s="9"/>
      <c r="B11" s="9"/>
      <c r="C11" s="9"/>
      <c r="D11" s="9"/>
      <c r="E11" s="9"/>
      <c r="F11" s="9"/>
      <c r="G11" s="9"/>
    </row>
    <row r="12" customFormat="false" ht="12" hidden="false" customHeight="true" outlineLevel="0" collapsed="false">
      <c r="A12" s="16" t="s">
        <v>7</v>
      </c>
      <c r="B12" s="16"/>
      <c r="C12" s="16"/>
      <c r="D12" s="17" t="s">
        <v>8</v>
      </c>
      <c r="E12" s="17"/>
      <c r="F12" s="17" t="s">
        <v>9</v>
      </c>
      <c r="G12" s="17"/>
      <c r="I12" s="18"/>
      <c r="J12" s="19"/>
    </row>
    <row r="13" customFormat="false" ht="12" hidden="false" customHeight="true" outlineLevel="0" collapsed="false">
      <c r="A13" s="16"/>
      <c r="B13" s="16"/>
      <c r="C13" s="16"/>
      <c r="D13" s="17" t="s">
        <v>10</v>
      </c>
      <c r="E13" s="17"/>
      <c r="F13" s="17" t="s">
        <v>11</v>
      </c>
      <c r="G13" s="17"/>
      <c r="I13" s="18"/>
      <c r="J13" s="20"/>
    </row>
    <row r="14" customFormat="false" ht="12" hidden="false" customHeight="true" outlineLevel="0" collapsed="false">
      <c r="A14" s="21" t="s">
        <v>12</v>
      </c>
      <c r="B14" s="21"/>
      <c r="C14" s="21"/>
      <c r="D14" s="22"/>
      <c r="E14" s="22"/>
      <c r="F14" s="22"/>
      <c r="G14" s="22"/>
      <c r="J14" s="23"/>
    </row>
    <row r="15" customFormat="false" ht="12.75" hidden="false" customHeight="true" outlineLevel="0" collapsed="false">
      <c r="A15" s="24" t="s">
        <v>13</v>
      </c>
      <c r="B15" s="24"/>
      <c r="C15" s="24"/>
      <c r="D15" s="22"/>
      <c r="E15" s="22"/>
      <c r="F15" s="25" t="n">
        <v>1623.22</v>
      </c>
      <c r="G15" s="25"/>
      <c r="H15" s="26"/>
      <c r="J15" s="20"/>
    </row>
    <row r="16" customFormat="false" ht="12.75" hidden="false" customHeight="true" outlineLevel="0" collapsed="false">
      <c r="A16" s="24" t="s">
        <v>14</v>
      </c>
      <c r="B16" s="24"/>
      <c r="C16" s="24"/>
      <c r="D16" s="22"/>
      <c r="E16" s="22"/>
      <c r="F16" s="25" t="n">
        <f aca="false">D16*1412</f>
        <v>0</v>
      </c>
      <c r="G16" s="25"/>
      <c r="J16" s="23"/>
      <c r="N16" s="23"/>
    </row>
    <row r="17" customFormat="false" ht="12" hidden="false" customHeight="true" outlineLevel="0" collapsed="false">
      <c r="A17" s="24" t="s">
        <v>15</v>
      </c>
      <c r="B17" s="24"/>
      <c r="C17" s="24"/>
      <c r="D17" s="22"/>
      <c r="E17" s="22"/>
      <c r="F17" s="25" t="n">
        <f aca="false">F15*D17</f>
        <v>0</v>
      </c>
      <c r="G17" s="25"/>
      <c r="J17" s="23"/>
      <c r="K17" s="19"/>
      <c r="N17" s="27"/>
    </row>
    <row r="18" customFormat="false" ht="12" hidden="false" customHeight="true" outlineLevel="0" collapsed="false">
      <c r="A18" s="24" t="s">
        <v>16</v>
      </c>
      <c r="B18" s="24"/>
      <c r="C18" s="24"/>
      <c r="D18" s="22"/>
      <c r="E18" s="22"/>
      <c r="F18" s="25" t="n">
        <v>0</v>
      </c>
      <c r="G18" s="25"/>
      <c r="J18" s="23"/>
      <c r="K18" s="19"/>
      <c r="N18" s="27"/>
    </row>
    <row r="19" customFormat="false" ht="12" hidden="false" customHeight="true" outlineLevel="0" collapsed="false">
      <c r="A19" s="24" t="s">
        <v>17</v>
      </c>
      <c r="B19" s="24"/>
      <c r="C19" s="24"/>
      <c r="D19" s="22"/>
      <c r="E19" s="22"/>
      <c r="F19" s="25" t="n">
        <v>0</v>
      </c>
      <c r="G19" s="25"/>
      <c r="J19" s="23"/>
      <c r="K19" s="19"/>
      <c r="N19" s="23"/>
    </row>
    <row r="20" customFormat="false" ht="12" hidden="false" customHeight="true" outlineLevel="0" collapsed="false">
      <c r="A20" s="24" t="s">
        <v>18</v>
      </c>
      <c r="B20" s="24"/>
      <c r="C20" s="24"/>
      <c r="D20" s="22"/>
      <c r="E20" s="22"/>
      <c r="F20" s="25" t="n">
        <v>0</v>
      </c>
      <c r="G20" s="25"/>
      <c r="J20" s="23"/>
      <c r="K20" s="19"/>
      <c r="N20" s="23"/>
    </row>
    <row r="21" customFormat="false" ht="12" hidden="false" customHeight="true" outlineLevel="0" collapsed="false">
      <c r="A21" s="24" t="s">
        <v>19</v>
      </c>
      <c r="B21" s="24"/>
      <c r="C21" s="24"/>
      <c r="D21" s="22"/>
      <c r="E21" s="22"/>
      <c r="F21" s="25" t="n">
        <v>0</v>
      </c>
      <c r="G21" s="25"/>
      <c r="J21" s="23"/>
      <c r="K21" s="19"/>
      <c r="N21" s="23"/>
    </row>
    <row r="22" customFormat="false" ht="12" hidden="false" customHeight="true" outlineLevel="0" collapsed="false">
      <c r="A22" s="21" t="s">
        <v>20</v>
      </c>
      <c r="B22" s="21"/>
      <c r="C22" s="21"/>
      <c r="D22" s="22"/>
      <c r="E22" s="22"/>
      <c r="F22" s="28" t="n">
        <f aca="false">SUM(F15:G21)</f>
        <v>1623.22</v>
      </c>
      <c r="G22" s="28"/>
      <c r="J22" s="23"/>
      <c r="N22" s="27"/>
    </row>
    <row r="23" customFormat="false" ht="12" hidden="false" customHeight="true" outlineLevel="0" collapsed="false">
      <c r="A23" s="29" t="s">
        <v>21</v>
      </c>
      <c r="B23" s="29"/>
      <c r="C23" s="29"/>
      <c r="D23" s="29"/>
      <c r="E23" s="29"/>
      <c r="F23" s="29"/>
      <c r="G23" s="29"/>
      <c r="J23" s="23"/>
      <c r="K23" s="19"/>
      <c r="N23" s="23"/>
    </row>
    <row r="24" customFormat="false" ht="12" hidden="false" customHeight="true" outlineLevel="0" collapsed="false">
      <c r="A24" s="30" t="s">
        <v>22</v>
      </c>
      <c r="B24" s="30"/>
      <c r="C24" s="30"/>
      <c r="D24" s="31"/>
      <c r="E24" s="31"/>
      <c r="F24" s="31"/>
      <c r="G24" s="31"/>
      <c r="J24" s="23"/>
      <c r="N24" s="23"/>
    </row>
    <row r="25" customFormat="false" ht="12" hidden="false" customHeight="true" outlineLevel="0" collapsed="false">
      <c r="A25" s="32" t="s">
        <v>23</v>
      </c>
      <c r="B25" s="32"/>
      <c r="C25" s="32"/>
      <c r="D25" s="33" t="n">
        <v>0.2</v>
      </c>
      <c r="E25" s="33"/>
      <c r="F25" s="34" t="n">
        <f aca="false">F22*D25</f>
        <v>324.644</v>
      </c>
      <c r="G25" s="34"/>
      <c r="J25" s="23"/>
      <c r="N25" s="23"/>
    </row>
    <row r="26" customFormat="false" ht="12" hidden="false" customHeight="true" outlineLevel="0" collapsed="false">
      <c r="A26" s="32" t="s">
        <v>24</v>
      </c>
      <c r="B26" s="32"/>
      <c r="C26" s="32"/>
      <c r="D26" s="33" t="n">
        <v>0.015</v>
      </c>
      <c r="E26" s="33"/>
      <c r="F26" s="34" t="n">
        <f aca="false">F22*D26</f>
        <v>24.3483</v>
      </c>
      <c r="G26" s="34"/>
      <c r="J26" s="23"/>
      <c r="N26" s="23"/>
    </row>
    <row r="27" customFormat="false" ht="12" hidden="false" customHeight="true" outlineLevel="0" collapsed="false">
      <c r="A27" s="32" t="s">
        <v>25</v>
      </c>
      <c r="B27" s="32"/>
      <c r="C27" s="32"/>
      <c r="D27" s="33" t="n">
        <v>0.01</v>
      </c>
      <c r="E27" s="33"/>
      <c r="F27" s="34" t="n">
        <f aca="false">F22*D27</f>
        <v>16.2322</v>
      </c>
      <c r="G27" s="34"/>
    </row>
    <row r="28" customFormat="false" ht="12" hidden="false" customHeight="true" outlineLevel="0" collapsed="false">
      <c r="A28" s="32" t="s">
        <v>26</v>
      </c>
      <c r="B28" s="32"/>
      <c r="C28" s="32"/>
      <c r="D28" s="33" t="n">
        <v>0.002</v>
      </c>
      <c r="E28" s="33"/>
      <c r="F28" s="34" t="n">
        <f aca="false">F22*D28</f>
        <v>3.24644</v>
      </c>
      <c r="G28" s="34"/>
    </row>
    <row r="29" customFormat="false" ht="12" hidden="false" customHeight="true" outlineLevel="0" collapsed="false">
      <c r="A29" s="32" t="s">
        <v>27</v>
      </c>
      <c r="B29" s="32"/>
      <c r="C29" s="32"/>
      <c r="D29" s="33" t="n">
        <v>0.025</v>
      </c>
      <c r="E29" s="33"/>
      <c r="F29" s="34" t="n">
        <f aca="false">F22*D29</f>
        <v>40.5805</v>
      </c>
      <c r="G29" s="34"/>
      <c r="I29" s="35"/>
      <c r="J29" s="36"/>
    </row>
    <row r="30" customFormat="false" ht="12" hidden="false" customHeight="true" outlineLevel="0" collapsed="false">
      <c r="A30" s="32" t="s">
        <v>28</v>
      </c>
      <c r="B30" s="32"/>
      <c r="C30" s="32"/>
      <c r="D30" s="33" t="n">
        <v>0.08</v>
      </c>
      <c r="E30" s="33"/>
      <c r="F30" s="34" t="n">
        <f aca="false">F22*D30</f>
        <v>129.8576</v>
      </c>
      <c r="G30" s="34"/>
      <c r="I30" s="35"/>
      <c r="J30" s="37"/>
    </row>
    <row r="31" customFormat="false" ht="12" hidden="false" customHeight="true" outlineLevel="0" collapsed="false">
      <c r="A31" s="32" t="s">
        <v>29</v>
      </c>
      <c r="B31" s="32"/>
      <c r="C31" s="32"/>
      <c r="D31" s="33" t="n">
        <v>0.03</v>
      </c>
      <c r="E31" s="33"/>
      <c r="F31" s="34" t="n">
        <f aca="false">F22*D31</f>
        <v>48.6966</v>
      </c>
      <c r="G31" s="34"/>
    </row>
    <row r="32" customFormat="false" ht="12" hidden="false" customHeight="true" outlineLevel="0" collapsed="false">
      <c r="A32" s="32" t="s">
        <v>30</v>
      </c>
      <c r="B32" s="32"/>
      <c r="C32" s="32"/>
      <c r="D32" s="33" t="n">
        <v>0.006</v>
      </c>
      <c r="E32" s="33"/>
      <c r="F32" s="34" t="n">
        <f aca="false">F22*D32</f>
        <v>9.73932</v>
      </c>
      <c r="G32" s="34"/>
    </row>
    <row r="33" s="43" customFormat="true" ht="12" hidden="false" customHeight="true" outlineLevel="0" collapsed="false">
      <c r="A33" s="38" t="s">
        <v>31</v>
      </c>
      <c r="B33" s="38"/>
      <c r="C33" s="38"/>
      <c r="D33" s="39" t="n">
        <f aca="false">SUM(D25:E32)</f>
        <v>0.368</v>
      </c>
      <c r="E33" s="39"/>
      <c r="F33" s="40" t="n">
        <f aca="false">SUM(F25:G32)</f>
        <v>597.34496</v>
      </c>
      <c r="G33" s="40"/>
      <c r="H33" s="41"/>
      <c r="I33" s="42"/>
      <c r="J33" s="42"/>
      <c r="K33" s="42"/>
      <c r="L33" s="42"/>
      <c r="M33" s="42"/>
      <c r="N33" s="42"/>
      <c r="O33" s="42"/>
      <c r="P33" s="42"/>
      <c r="Q33" s="42"/>
      <c r="R33" s="42"/>
    </row>
    <row r="34" customFormat="false" ht="12" hidden="false" customHeight="true" outlineLevel="0" collapsed="false">
      <c r="A34" s="30" t="s">
        <v>32</v>
      </c>
      <c r="B34" s="30"/>
      <c r="C34" s="30"/>
      <c r="D34" s="31"/>
      <c r="E34" s="31"/>
      <c r="F34" s="31"/>
      <c r="G34" s="31"/>
    </row>
    <row r="35" customFormat="false" ht="12" hidden="false" customHeight="true" outlineLevel="0" collapsed="false">
      <c r="A35" s="32" t="s">
        <v>33</v>
      </c>
      <c r="B35" s="32"/>
      <c r="C35" s="32"/>
      <c r="D35" s="33" t="n">
        <v>0.1203</v>
      </c>
      <c r="E35" s="33"/>
      <c r="F35" s="34" t="n">
        <f aca="false">F22*D35</f>
        <v>195.273366</v>
      </c>
      <c r="G35" s="34"/>
    </row>
    <row r="36" customFormat="false" ht="12" hidden="false" customHeight="true" outlineLevel="0" collapsed="false">
      <c r="A36" s="32" t="s">
        <v>34</v>
      </c>
      <c r="B36" s="32"/>
      <c r="C36" s="32"/>
      <c r="D36" s="33" t="n">
        <v>0.0185</v>
      </c>
      <c r="E36" s="33"/>
      <c r="F36" s="34" t="n">
        <f aca="false">F22*D36</f>
        <v>30.02957</v>
      </c>
      <c r="G36" s="34"/>
    </row>
    <row r="37" customFormat="false" ht="12" hidden="false" customHeight="true" outlineLevel="0" collapsed="false">
      <c r="A37" s="32" t="s">
        <v>35</v>
      </c>
      <c r="B37" s="32"/>
      <c r="C37" s="32"/>
      <c r="D37" s="33" t="n">
        <v>0.0133</v>
      </c>
      <c r="E37" s="33"/>
      <c r="F37" s="34" t="n">
        <f aca="false">F22*D37</f>
        <v>21.588826</v>
      </c>
      <c r="G37" s="34"/>
    </row>
    <row r="38" customFormat="false" ht="12" hidden="false" customHeight="true" outlineLevel="0" collapsed="false">
      <c r="A38" s="32" t="s">
        <v>36</v>
      </c>
      <c r="B38" s="32"/>
      <c r="C38" s="32"/>
      <c r="D38" s="33" t="n">
        <v>0.0228</v>
      </c>
      <c r="E38" s="33"/>
      <c r="F38" s="34" t="n">
        <f aca="false">F22*D38</f>
        <v>37.009416</v>
      </c>
      <c r="G38" s="34"/>
    </row>
    <row r="39" customFormat="false" ht="12" hidden="false" customHeight="true" outlineLevel="0" collapsed="false">
      <c r="A39" s="32" t="s">
        <v>37</v>
      </c>
      <c r="B39" s="32"/>
      <c r="C39" s="32"/>
      <c r="D39" s="33" t="n">
        <v>0.013</v>
      </c>
      <c r="E39" s="33"/>
      <c r="F39" s="34" t="n">
        <f aca="false">F22*D39</f>
        <v>21.10186</v>
      </c>
      <c r="G39" s="34"/>
    </row>
    <row r="40" customFormat="false" ht="12" hidden="false" customHeight="true" outlineLevel="0" collapsed="false">
      <c r="A40" s="32" t="s">
        <v>38</v>
      </c>
      <c r="B40" s="32"/>
      <c r="C40" s="32"/>
      <c r="D40" s="33" t="n">
        <v>0.0194</v>
      </c>
      <c r="E40" s="33"/>
      <c r="F40" s="34" t="n">
        <f aca="false">F22*D40</f>
        <v>31.490468</v>
      </c>
      <c r="G40" s="34"/>
    </row>
    <row r="41" customFormat="false" ht="12" hidden="false" customHeight="true" outlineLevel="0" collapsed="false">
      <c r="A41" s="32" t="s">
        <v>39</v>
      </c>
      <c r="B41" s="32"/>
      <c r="C41" s="32"/>
      <c r="D41" s="33" t="n">
        <v>0.0833</v>
      </c>
      <c r="E41" s="33"/>
      <c r="F41" s="34" t="n">
        <f aca="false">F22*D41</f>
        <v>135.214226</v>
      </c>
      <c r="G41" s="34"/>
    </row>
    <row r="42" s="43" customFormat="true" ht="12" hidden="false" customHeight="true" outlineLevel="0" collapsed="false">
      <c r="A42" s="38" t="s">
        <v>40</v>
      </c>
      <c r="B42" s="38"/>
      <c r="C42" s="38"/>
      <c r="D42" s="39" t="n">
        <f aca="false">SUM(D35:E41)</f>
        <v>0.2906</v>
      </c>
      <c r="E42" s="39"/>
      <c r="F42" s="40" t="n">
        <f aca="false">SUM(F35:G41)</f>
        <v>471.707732</v>
      </c>
      <c r="G42" s="40"/>
      <c r="H42" s="41"/>
      <c r="I42" s="42"/>
      <c r="J42" s="42"/>
      <c r="K42" s="42"/>
      <c r="L42" s="42"/>
      <c r="M42" s="42"/>
      <c r="N42" s="42"/>
      <c r="O42" s="42"/>
      <c r="P42" s="42"/>
      <c r="Q42" s="42"/>
      <c r="R42" s="42"/>
    </row>
    <row r="43" customFormat="false" ht="12" hidden="false" customHeight="true" outlineLevel="0" collapsed="false">
      <c r="A43" s="30" t="s">
        <v>41</v>
      </c>
      <c r="B43" s="30"/>
      <c r="C43" s="30"/>
      <c r="D43" s="31"/>
      <c r="E43" s="31"/>
      <c r="F43" s="31"/>
      <c r="G43" s="31"/>
    </row>
    <row r="44" customFormat="false" ht="12" hidden="false" customHeight="true" outlineLevel="0" collapsed="false">
      <c r="A44" s="32" t="s">
        <v>42</v>
      </c>
      <c r="B44" s="32"/>
      <c r="C44" s="32"/>
      <c r="D44" s="33" t="n">
        <v>0.0306</v>
      </c>
      <c r="E44" s="33"/>
      <c r="F44" s="34" t="n">
        <f aca="false">F22*D44</f>
        <v>49.670532</v>
      </c>
      <c r="G44" s="34"/>
    </row>
    <row r="45" customFormat="false" ht="12" hidden="false" customHeight="true" outlineLevel="0" collapsed="false">
      <c r="A45" s="32" t="s">
        <v>43</v>
      </c>
      <c r="B45" s="32"/>
      <c r="C45" s="32"/>
      <c r="D45" s="33" t="n">
        <v>0.018</v>
      </c>
      <c r="E45" s="33"/>
      <c r="F45" s="34" t="n">
        <f aca="false">F22*D45</f>
        <v>29.21796</v>
      </c>
      <c r="G45" s="34"/>
    </row>
    <row r="46" customFormat="false" ht="12" hidden="false" customHeight="true" outlineLevel="0" collapsed="false">
      <c r="A46" s="32" t="s">
        <v>44</v>
      </c>
      <c r="B46" s="32"/>
      <c r="C46" s="32"/>
      <c r="D46" s="33" t="n">
        <v>0.04</v>
      </c>
      <c r="E46" s="33"/>
      <c r="F46" s="34" t="n">
        <f aca="false">F22*D46</f>
        <v>64.9288</v>
      </c>
      <c r="G46" s="34"/>
    </row>
    <row r="47" s="43" customFormat="true" ht="12" hidden="false" customHeight="true" outlineLevel="0" collapsed="false">
      <c r="A47" s="38" t="s">
        <v>45</v>
      </c>
      <c r="B47" s="38"/>
      <c r="C47" s="38"/>
      <c r="D47" s="39" t="n">
        <f aca="false">SUM(D44:E46)</f>
        <v>0.0886</v>
      </c>
      <c r="E47" s="39"/>
      <c r="F47" s="40" t="n">
        <f aca="false">SUM(F44:G46)</f>
        <v>143.817292</v>
      </c>
      <c r="G47" s="40"/>
      <c r="H47" s="41"/>
      <c r="I47" s="42"/>
      <c r="J47" s="42"/>
      <c r="K47" s="42"/>
      <c r="L47" s="42"/>
      <c r="M47" s="42"/>
      <c r="N47" s="42"/>
      <c r="O47" s="42"/>
      <c r="P47" s="42"/>
      <c r="Q47" s="42"/>
      <c r="R47" s="42"/>
    </row>
    <row r="48" customFormat="false" ht="12" hidden="false" customHeight="true" outlineLevel="0" collapsed="false">
      <c r="A48" s="30" t="s">
        <v>46</v>
      </c>
      <c r="B48" s="30"/>
      <c r="C48" s="30"/>
      <c r="D48" s="31"/>
      <c r="E48" s="31"/>
      <c r="F48" s="31"/>
      <c r="G48" s="31"/>
    </row>
    <row r="49" customFormat="false" ht="12" hidden="false" customHeight="true" outlineLevel="0" collapsed="false">
      <c r="A49" s="44" t="s">
        <v>47</v>
      </c>
      <c r="B49" s="44"/>
      <c r="C49" s="44"/>
      <c r="D49" s="33" t="n">
        <v>0.1069</v>
      </c>
      <c r="E49" s="33"/>
      <c r="F49" s="34" t="n">
        <f aca="false">F22*D49</f>
        <v>173.522218</v>
      </c>
      <c r="G49" s="34"/>
      <c r="H49" s="45"/>
    </row>
    <row r="50" customFormat="false" ht="12" hidden="false" customHeight="true" outlineLevel="0" collapsed="false">
      <c r="A50" s="38" t="s">
        <v>48</v>
      </c>
      <c r="B50" s="38"/>
      <c r="C50" s="38"/>
      <c r="D50" s="39" t="n">
        <f aca="false">D49</f>
        <v>0.1069</v>
      </c>
      <c r="E50" s="39"/>
      <c r="F50" s="40" t="n">
        <f aca="false">F49</f>
        <v>173.522218</v>
      </c>
      <c r="G50" s="40"/>
      <c r="H50" s="45"/>
    </row>
    <row r="51" customFormat="false" ht="12" hidden="false" customHeight="true" outlineLevel="0" collapsed="false">
      <c r="A51" s="46" t="s">
        <v>49</v>
      </c>
      <c r="B51" s="46"/>
      <c r="C51" s="46"/>
      <c r="D51" s="47" t="n">
        <f aca="false">SUM(D33+D42+D47+D49)</f>
        <v>0.8541</v>
      </c>
      <c r="E51" s="47"/>
      <c r="F51" s="48" t="n">
        <f aca="false">F22*D51</f>
        <v>1386.392202</v>
      </c>
      <c r="G51" s="48"/>
      <c r="H51" s="45"/>
    </row>
    <row r="52" customFormat="false" ht="15.75" hidden="false" customHeight="true" outlineLevel="0" collapsed="false">
      <c r="A52" s="49" t="s">
        <v>50</v>
      </c>
      <c r="B52" s="49"/>
      <c r="C52" s="49"/>
      <c r="D52" s="49"/>
      <c r="E52" s="49"/>
      <c r="F52" s="50" t="n">
        <f aca="false">SUM(F22+F51)</f>
        <v>3009.612202</v>
      </c>
      <c r="G52" s="50"/>
    </row>
    <row r="53" customFormat="false" ht="12" hidden="false" customHeight="true" outlineLevel="0" collapsed="false">
      <c r="A53" s="17" t="s">
        <v>51</v>
      </c>
      <c r="B53" s="17"/>
      <c r="C53" s="17"/>
      <c r="D53" s="17"/>
      <c r="E53" s="17"/>
      <c r="F53" s="17"/>
      <c r="G53" s="17"/>
      <c r="I53" s="35"/>
      <c r="J53" s="35"/>
      <c r="K53" s="35"/>
      <c r="L53" s="35"/>
      <c r="M53" s="35"/>
    </row>
    <row r="54" customFormat="false" ht="12" hidden="false" customHeight="true" outlineLevel="0" collapsed="false">
      <c r="A54" s="32" t="s">
        <v>52</v>
      </c>
      <c r="B54" s="32"/>
      <c r="C54" s="32"/>
      <c r="D54" s="32"/>
      <c r="E54" s="32"/>
      <c r="F54" s="51" t="n">
        <v>93.45</v>
      </c>
      <c r="G54" s="51"/>
      <c r="H54" s="52"/>
      <c r="I54" s="35"/>
      <c r="J54" s="35"/>
      <c r="K54" s="35"/>
      <c r="L54" s="52"/>
    </row>
    <row r="55" customFormat="false" ht="12" hidden="false" customHeight="true" outlineLevel="0" collapsed="false">
      <c r="A55" s="32" t="s">
        <v>53</v>
      </c>
      <c r="B55" s="32"/>
      <c r="C55" s="32"/>
      <c r="D55" s="32"/>
      <c r="E55" s="32"/>
      <c r="F55" s="51" t="n">
        <v>0</v>
      </c>
      <c r="G55" s="51"/>
      <c r="H55" s="52"/>
      <c r="I55" s="35"/>
      <c r="J55" s="35"/>
      <c r="K55" s="35"/>
      <c r="L55" s="52"/>
    </row>
    <row r="56" customFormat="false" ht="12" hidden="false" customHeight="true" outlineLevel="0" collapsed="false">
      <c r="A56" s="32" t="s">
        <v>54</v>
      </c>
      <c r="B56" s="32"/>
      <c r="C56" s="32"/>
      <c r="D56" s="32"/>
      <c r="E56" s="32"/>
      <c r="F56" s="51" t="n">
        <v>45</v>
      </c>
      <c r="G56" s="51"/>
      <c r="I56" s="52"/>
      <c r="J56" s="52"/>
      <c r="K56" s="52"/>
      <c r="L56" s="52"/>
    </row>
    <row r="57" customFormat="false" ht="12" hidden="false" customHeight="true" outlineLevel="0" collapsed="false">
      <c r="A57" s="32" t="s">
        <v>55</v>
      </c>
      <c r="B57" s="32"/>
      <c r="C57" s="32"/>
      <c r="D57" s="32"/>
      <c r="E57" s="32"/>
      <c r="F57" s="51" t="n">
        <f aca="false">(4.5*52)-(6%*F15)</f>
        <v>136.6068</v>
      </c>
      <c r="G57" s="51"/>
    </row>
    <row r="58" customFormat="false" ht="12" hidden="false" customHeight="true" outlineLevel="0" collapsed="false">
      <c r="A58" s="32" t="s">
        <v>56</v>
      </c>
      <c r="B58" s="32"/>
      <c r="C58" s="32"/>
      <c r="D58" s="32"/>
      <c r="E58" s="32"/>
      <c r="F58" s="22"/>
      <c r="G58" s="22"/>
      <c r="H58" s="53"/>
      <c r="I58" s="53"/>
      <c r="J58" s="53"/>
      <c r="K58" s="53"/>
    </row>
    <row r="59" customFormat="false" ht="12" hidden="false" customHeight="true" outlineLevel="0" collapsed="false">
      <c r="A59" s="32" t="s">
        <v>57</v>
      </c>
      <c r="B59" s="32"/>
      <c r="C59" s="32"/>
      <c r="D59" s="32"/>
      <c r="E59" s="32"/>
      <c r="F59" s="51" t="n">
        <v>19.5</v>
      </c>
      <c r="G59" s="51"/>
    </row>
    <row r="60" customFormat="false" ht="12" hidden="false" customHeight="true" outlineLevel="0" collapsed="false">
      <c r="A60" s="32" t="s">
        <v>58</v>
      </c>
      <c r="B60" s="32"/>
      <c r="C60" s="32"/>
      <c r="D60" s="32"/>
      <c r="E60" s="32"/>
      <c r="F60" s="51" t="n">
        <v>6.9</v>
      </c>
      <c r="G60" s="51"/>
    </row>
    <row r="61" customFormat="false" ht="12" hidden="false" customHeight="true" outlineLevel="0" collapsed="false">
      <c r="A61" s="32" t="s">
        <v>59</v>
      </c>
      <c r="B61" s="32"/>
      <c r="C61" s="32"/>
      <c r="D61" s="32"/>
      <c r="E61" s="32"/>
      <c r="F61" s="51" t="n">
        <v>75.12</v>
      </c>
      <c r="G61" s="51"/>
      <c r="I61" s="52"/>
      <c r="J61" s="52"/>
      <c r="K61" s="52"/>
      <c r="L61" s="52"/>
    </row>
    <row r="62" customFormat="false" ht="12" hidden="false" customHeight="true" outlineLevel="0" collapsed="false">
      <c r="A62" s="32" t="s">
        <v>60</v>
      </c>
      <c r="B62" s="32"/>
      <c r="C62" s="32"/>
      <c r="D62" s="32"/>
      <c r="E62" s="32"/>
      <c r="F62" s="51" t="n">
        <v>23.09</v>
      </c>
      <c r="G62" s="51"/>
      <c r="I62" s="52"/>
      <c r="J62" s="52"/>
      <c r="K62" s="52"/>
      <c r="L62" s="52"/>
    </row>
    <row r="63" customFormat="false" ht="12" hidden="false" customHeight="true" outlineLevel="0" collapsed="false">
      <c r="A63" s="32" t="s">
        <v>61</v>
      </c>
      <c r="B63" s="32"/>
      <c r="C63" s="32"/>
      <c r="D63" s="32"/>
      <c r="E63" s="32"/>
      <c r="F63" s="51" t="n">
        <v>0</v>
      </c>
      <c r="G63" s="51"/>
      <c r="I63" s="52"/>
      <c r="J63" s="52"/>
      <c r="K63" s="52"/>
      <c r="L63" s="52"/>
    </row>
    <row r="64" s="43" customFormat="true" ht="12" hidden="false" customHeight="true" outlineLevel="0" collapsed="false">
      <c r="A64" s="54" t="s">
        <v>62</v>
      </c>
      <c r="B64" s="54"/>
      <c r="C64" s="54"/>
      <c r="D64" s="54"/>
      <c r="E64" s="54"/>
      <c r="F64" s="55" t="n">
        <f aca="false">SUM(F54:G63)</f>
        <v>399.6668</v>
      </c>
      <c r="G64" s="55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</row>
    <row r="65" customFormat="false" ht="12" hidden="false" customHeight="true" outlineLevel="0" collapsed="false">
      <c r="A65" s="29" t="s">
        <v>63</v>
      </c>
      <c r="B65" s="29"/>
      <c r="C65" s="29"/>
      <c r="D65" s="29"/>
      <c r="E65" s="29"/>
      <c r="F65" s="29"/>
      <c r="G65" s="29"/>
      <c r="L65" s="5"/>
      <c r="M65" s="5"/>
      <c r="N65" s="5"/>
      <c r="O65" s="5"/>
      <c r="Q65" s="42"/>
    </row>
    <row r="66" customFormat="false" ht="12" hidden="false" customHeight="true" outlineLevel="0" collapsed="false">
      <c r="A66" s="32" t="s">
        <v>64</v>
      </c>
      <c r="B66" s="32"/>
      <c r="C66" s="32"/>
      <c r="D66" s="33" t="n">
        <v>0.05</v>
      </c>
      <c r="E66" s="33"/>
      <c r="F66" s="51" t="n">
        <f aca="false">SUM(F52+F64)*D66</f>
        <v>170.4639501</v>
      </c>
      <c r="G66" s="51"/>
      <c r="H66" s="56"/>
      <c r="J66" s="57"/>
      <c r="L66" s="57"/>
      <c r="M66" s="57"/>
      <c r="N66" s="57"/>
      <c r="O66" s="57"/>
      <c r="Q66" s="57"/>
    </row>
    <row r="67" customFormat="false" ht="12" hidden="false" customHeight="true" outlineLevel="0" collapsed="false">
      <c r="A67" s="32" t="s">
        <v>65</v>
      </c>
      <c r="B67" s="32"/>
      <c r="C67" s="32"/>
      <c r="D67" s="33" t="n">
        <v>0.1</v>
      </c>
      <c r="E67" s="33"/>
      <c r="F67" s="51" t="n">
        <f aca="false">SUM(F52+F64+F66)*D67</f>
        <v>357.97429521</v>
      </c>
      <c r="G67" s="51"/>
      <c r="H67" s="56"/>
      <c r="I67" s="58"/>
      <c r="J67" s="57"/>
    </row>
    <row r="68" customFormat="false" ht="12" hidden="false" customHeight="true" outlineLevel="0" collapsed="false">
      <c r="A68" s="30" t="s">
        <v>66</v>
      </c>
      <c r="B68" s="30"/>
      <c r="C68" s="30"/>
      <c r="D68" s="59" t="n">
        <f aca="false">SUM(D66:E67)</f>
        <v>0.15</v>
      </c>
      <c r="E68" s="59"/>
      <c r="F68" s="60" t="n">
        <f aca="false">SUM(F66:G67)</f>
        <v>528.43824531</v>
      </c>
      <c r="G68" s="60"/>
    </row>
    <row r="69" customFormat="false" ht="12" hidden="false" customHeight="true" outlineLevel="0" collapsed="false">
      <c r="A69" s="17" t="s">
        <v>67</v>
      </c>
      <c r="B69" s="17"/>
      <c r="C69" s="17"/>
      <c r="D69" s="17"/>
      <c r="E69" s="17"/>
      <c r="F69" s="17"/>
      <c r="G69" s="17"/>
    </row>
    <row r="70" customFormat="false" ht="12" hidden="false" customHeight="true" outlineLevel="0" collapsed="false">
      <c r="A70" s="32" t="s">
        <v>68</v>
      </c>
      <c r="B70" s="32"/>
      <c r="C70" s="32"/>
      <c r="D70" s="33" t="n">
        <v>0.05</v>
      </c>
      <c r="E70" s="33"/>
      <c r="F70" s="61" t="n">
        <f aca="false">(H71/H74)*D70</f>
        <v>229.604504216327</v>
      </c>
      <c r="G70" s="61"/>
    </row>
    <row r="71" customFormat="false" ht="12" hidden="false" customHeight="true" outlineLevel="0" collapsed="false">
      <c r="A71" s="32" t="s">
        <v>69</v>
      </c>
      <c r="B71" s="32"/>
      <c r="C71" s="32"/>
      <c r="D71" s="33" t="n">
        <v>0.076</v>
      </c>
      <c r="E71" s="33"/>
      <c r="F71" s="61" t="n">
        <f aca="false">(H71/H74)*D71</f>
        <v>348.998846408816</v>
      </c>
      <c r="G71" s="61"/>
      <c r="H71" s="62" t="n">
        <f aca="false">SUM(F52+F64+F68)</f>
        <v>3937.71724731</v>
      </c>
    </row>
    <row r="72" customFormat="false" ht="12" hidden="true" customHeight="true" outlineLevel="0" collapsed="false">
      <c r="A72" s="32" t="s">
        <v>70</v>
      </c>
      <c r="B72" s="32"/>
      <c r="C72" s="32"/>
      <c r="D72" s="33" t="n">
        <v>0</v>
      </c>
      <c r="E72" s="33"/>
      <c r="F72" s="61" t="n">
        <f aca="false">(H71/H74)*D72</f>
        <v>0</v>
      </c>
      <c r="G72" s="61"/>
      <c r="H72" s="62"/>
    </row>
    <row r="73" customFormat="false" ht="12" hidden="true" customHeight="true" outlineLevel="0" collapsed="false">
      <c r="A73" s="32" t="s">
        <v>71</v>
      </c>
      <c r="B73" s="32"/>
      <c r="C73" s="32"/>
      <c r="D73" s="33" t="n">
        <v>0</v>
      </c>
      <c r="E73" s="33"/>
      <c r="F73" s="61" t="n">
        <f aca="false">(H71/H74)*D73</f>
        <v>0</v>
      </c>
      <c r="G73" s="61"/>
      <c r="H73" s="62"/>
    </row>
    <row r="74" customFormat="false" ht="12" hidden="false" customHeight="true" outlineLevel="0" collapsed="false">
      <c r="A74" s="32" t="s">
        <v>72</v>
      </c>
      <c r="B74" s="32"/>
      <c r="C74" s="32"/>
      <c r="D74" s="33" t="n">
        <v>0.0165</v>
      </c>
      <c r="E74" s="33"/>
      <c r="F74" s="61" t="n">
        <f aca="false">(H71/H74)*D74</f>
        <v>75.7694863913878</v>
      </c>
      <c r="G74" s="61"/>
      <c r="H74" s="63" t="n">
        <f aca="false">1-D75</f>
        <v>0.8575</v>
      </c>
    </row>
    <row r="75" customFormat="false" ht="12" hidden="false" customHeight="true" outlineLevel="0" collapsed="false">
      <c r="A75" s="17" t="s">
        <v>73</v>
      </c>
      <c r="B75" s="17"/>
      <c r="C75" s="17"/>
      <c r="D75" s="64" t="n">
        <f aca="false">SUM(D70:E74)</f>
        <v>0.1425</v>
      </c>
      <c r="E75" s="64"/>
      <c r="F75" s="65" t="n">
        <f aca="false">SUM(F70:G74)</f>
        <v>654.372837016531</v>
      </c>
      <c r="G75" s="65"/>
    </row>
    <row r="76" customFormat="false" ht="12" hidden="false" customHeight="true" outlineLevel="0" collapsed="false">
      <c r="A76" s="29" t="s">
        <v>74</v>
      </c>
      <c r="B76" s="29"/>
      <c r="C76" s="29"/>
      <c r="D76" s="29"/>
      <c r="E76" s="29"/>
      <c r="F76" s="29"/>
      <c r="G76" s="29"/>
    </row>
    <row r="77" customFormat="false" ht="12" hidden="false" customHeight="true" outlineLevel="0" collapsed="false">
      <c r="A77" s="32" t="s">
        <v>75</v>
      </c>
      <c r="B77" s="32"/>
      <c r="C77" s="32"/>
      <c r="D77" s="32"/>
      <c r="E77" s="32"/>
      <c r="F77" s="32"/>
      <c r="G77" s="66" t="n">
        <f aca="false">1-D75</f>
        <v>0.8575</v>
      </c>
    </row>
    <row r="78" customFormat="false" ht="12" hidden="false" customHeight="true" outlineLevel="0" collapsed="false">
      <c r="A78" s="32" t="s">
        <v>76</v>
      </c>
      <c r="B78" s="32"/>
      <c r="C78" s="32"/>
      <c r="D78" s="32"/>
      <c r="E78" s="32"/>
      <c r="F78" s="32"/>
      <c r="G78" s="67" t="n">
        <f aca="false">SUM(F52+F64+F68)</f>
        <v>3937.71724731</v>
      </c>
    </row>
    <row r="79" customFormat="false" ht="12" hidden="false" customHeight="true" outlineLevel="0" collapsed="false">
      <c r="A79" s="32" t="s">
        <v>77</v>
      </c>
      <c r="B79" s="32"/>
      <c r="C79" s="32"/>
      <c r="D79" s="32"/>
      <c r="E79" s="32"/>
      <c r="F79" s="32"/>
      <c r="G79" s="67" t="n">
        <f aca="false">G78/G77</f>
        <v>4592.09008432653</v>
      </c>
    </row>
    <row r="80" customFormat="false" ht="12" hidden="false" customHeight="true" outlineLevel="0" collapsed="false">
      <c r="A80" s="30" t="s">
        <v>78</v>
      </c>
      <c r="B80" s="30"/>
      <c r="C80" s="30"/>
      <c r="D80" s="30"/>
      <c r="E80" s="30"/>
      <c r="F80" s="30"/>
      <c r="G80" s="68" t="n">
        <f aca="false">G79-G78</f>
        <v>654.372837016531</v>
      </c>
    </row>
    <row r="81" customFormat="false" ht="12" hidden="false" customHeight="true" outlineLevel="0" collapsed="false">
      <c r="A81" s="69"/>
      <c r="B81" s="69"/>
      <c r="C81" s="69"/>
      <c r="D81" s="69"/>
      <c r="E81" s="69"/>
      <c r="F81" s="69"/>
      <c r="G81" s="70"/>
    </row>
    <row r="82" customFormat="false" ht="12" hidden="false" customHeight="true" outlineLevel="0" collapsed="false">
      <c r="A82" s="17" t="s">
        <v>79</v>
      </c>
      <c r="B82" s="17"/>
      <c r="C82" s="17"/>
      <c r="D82" s="17"/>
      <c r="E82" s="17"/>
      <c r="F82" s="17"/>
      <c r="G82" s="70" t="n">
        <f aca="false">ROUND(SUM(H71+F75),2)</f>
        <v>4592.09</v>
      </c>
      <c r="H82" s="62"/>
    </row>
    <row r="83" customFormat="false" ht="12" hidden="false" customHeight="true" outlineLevel="0" collapsed="false">
      <c r="A83" s="71"/>
      <c r="B83" s="71"/>
      <c r="C83" s="71"/>
      <c r="D83" s="71"/>
      <c r="E83" s="71"/>
      <c r="F83" s="71"/>
      <c r="G83" s="71"/>
    </row>
    <row r="84" customFormat="false" ht="12" hidden="false" customHeight="true" outlineLevel="0" collapsed="false">
      <c r="G84" s="72"/>
    </row>
    <row r="87" customFormat="false" ht="12" hidden="false" customHeight="true" outlineLevel="0" collapsed="false">
      <c r="A87" s="42"/>
      <c r="B87" s="35"/>
      <c r="C87" s="35"/>
    </row>
    <row r="88" customFormat="false" ht="12" hidden="false" customHeight="true" outlineLevel="0" collapsed="false">
      <c r="A88" s="42"/>
    </row>
    <row r="89" customFormat="false" ht="12" hidden="false" customHeight="true" outlineLevel="0" collapsed="false">
      <c r="A89" s="42"/>
      <c r="B89" s="73"/>
      <c r="C89" s="73"/>
    </row>
  </sheetData>
  <mergeCells count="184">
    <mergeCell ref="A2:G2"/>
    <mergeCell ref="A3:G3"/>
    <mergeCell ref="A5:G5"/>
    <mergeCell ref="C8:E8"/>
    <mergeCell ref="C9:E9"/>
    <mergeCell ref="A12:C13"/>
    <mergeCell ref="D12:E12"/>
    <mergeCell ref="F12:G12"/>
    <mergeCell ref="D13:E13"/>
    <mergeCell ref="F13:G13"/>
    <mergeCell ref="A14:C14"/>
    <mergeCell ref="D14:E14"/>
    <mergeCell ref="F14:G14"/>
    <mergeCell ref="A15:C15"/>
    <mergeCell ref="D15:E15"/>
    <mergeCell ref="F15:G15"/>
    <mergeCell ref="A16:C16"/>
    <mergeCell ref="D16:E16"/>
    <mergeCell ref="F16:G16"/>
    <mergeCell ref="A17:C17"/>
    <mergeCell ref="D17:E17"/>
    <mergeCell ref="F17:G17"/>
    <mergeCell ref="A18:C18"/>
    <mergeCell ref="D18:E18"/>
    <mergeCell ref="F18:G18"/>
    <mergeCell ref="A19:C19"/>
    <mergeCell ref="D19:E19"/>
    <mergeCell ref="F19:G19"/>
    <mergeCell ref="A20:C20"/>
    <mergeCell ref="D20:E20"/>
    <mergeCell ref="F20:G20"/>
    <mergeCell ref="A21:C21"/>
    <mergeCell ref="D21:E21"/>
    <mergeCell ref="F21:G21"/>
    <mergeCell ref="A22:C22"/>
    <mergeCell ref="D22:E22"/>
    <mergeCell ref="F22:G22"/>
    <mergeCell ref="A23:G23"/>
    <mergeCell ref="A24:C24"/>
    <mergeCell ref="D24:E24"/>
    <mergeCell ref="F24:G24"/>
    <mergeCell ref="A25:C25"/>
    <mergeCell ref="D25:E25"/>
    <mergeCell ref="F25:G25"/>
    <mergeCell ref="A26:C26"/>
    <mergeCell ref="D26:E26"/>
    <mergeCell ref="F26:G26"/>
    <mergeCell ref="A27:C27"/>
    <mergeCell ref="D27:E27"/>
    <mergeCell ref="F27:G27"/>
    <mergeCell ref="A28:C28"/>
    <mergeCell ref="D28:E28"/>
    <mergeCell ref="F28:G28"/>
    <mergeCell ref="A29:C29"/>
    <mergeCell ref="D29:E29"/>
    <mergeCell ref="F29:G29"/>
    <mergeCell ref="A30:C30"/>
    <mergeCell ref="D30:E30"/>
    <mergeCell ref="F30:G30"/>
    <mergeCell ref="A31:C31"/>
    <mergeCell ref="D31:E31"/>
    <mergeCell ref="F31:G31"/>
    <mergeCell ref="A32:C32"/>
    <mergeCell ref="D32:E32"/>
    <mergeCell ref="F32:G32"/>
    <mergeCell ref="A33:C33"/>
    <mergeCell ref="D33:E33"/>
    <mergeCell ref="F33:G33"/>
    <mergeCell ref="A34:C34"/>
    <mergeCell ref="D34:E34"/>
    <mergeCell ref="F34:G34"/>
    <mergeCell ref="A35:C35"/>
    <mergeCell ref="D35:E35"/>
    <mergeCell ref="F35:G35"/>
    <mergeCell ref="A36:C36"/>
    <mergeCell ref="D36:E36"/>
    <mergeCell ref="F36:G36"/>
    <mergeCell ref="A37:C37"/>
    <mergeCell ref="D37:E37"/>
    <mergeCell ref="F37:G37"/>
    <mergeCell ref="A38:C38"/>
    <mergeCell ref="D38:E38"/>
    <mergeCell ref="F38:G38"/>
    <mergeCell ref="A39:C39"/>
    <mergeCell ref="D39:E39"/>
    <mergeCell ref="F39:G39"/>
    <mergeCell ref="A40:C40"/>
    <mergeCell ref="D40:E40"/>
    <mergeCell ref="F40:G40"/>
    <mergeCell ref="A41:C41"/>
    <mergeCell ref="D41:E41"/>
    <mergeCell ref="F41:G41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45:C45"/>
    <mergeCell ref="D45:E45"/>
    <mergeCell ref="F45:G45"/>
    <mergeCell ref="A46:C46"/>
    <mergeCell ref="D46:E46"/>
    <mergeCell ref="F46:G46"/>
    <mergeCell ref="A47:C47"/>
    <mergeCell ref="D47:E47"/>
    <mergeCell ref="F47:G47"/>
    <mergeCell ref="A48:C48"/>
    <mergeCell ref="D48:E48"/>
    <mergeCell ref="F48:G48"/>
    <mergeCell ref="A49:C49"/>
    <mergeCell ref="D49:E49"/>
    <mergeCell ref="F49:G49"/>
    <mergeCell ref="A50:C50"/>
    <mergeCell ref="D50:E50"/>
    <mergeCell ref="F50:G50"/>
    <mergeCell ref="A51:C51"/>
    <mergeCell ref="D51:E51"/>
    <mergeCell ref="F51:G51"/>
    <mergeCell ref="A52:E52"/>
    <mergeCell ref="F52:G52"/>
    <mergeCell ref="A53:G53"/>
    <mergeCell ref="A54:E54"/>
    <mergeCell ref="F54:G54"/>
    <mergeCell ref="A55:E55"/>
    <mergeCell ref="F55:G55"/>
    <mergeCell ref="A56:E56"/>
    <mergeCell ref="F56:G56"/>
    <mergeCell ref="A57:E57"/>
    <mergeCell ref="F57:G57"/>
    <mergeCell ref="A58:E58"/>
    <mergeCell ref="F58:G58"/>
    <mergeCell ref="A59:E59"/>
    <mergeCell ref="F59:G59"/>
    <mergeCell ref="A60:E60"/>
    <mergeCell ref="F60:G60"/>
    <mergeCell ref="A61:E61"/>
    <mergeCell ref="F61:G61"/>
    <mergeCell ref="A62:E62"/>
    <mergeCell ref="F62:G62"/>
    <mergeCell ref="A63:E63"/>
    <mergeCell ref="F63:G63"/>
    <mergeCell ref="A64:E64"/>
    <mergeCell ref="F64:G64"/>
    <mergeCell ref="A65:G65"/>
    <mergeCell ref="A66:C66"/>
    <mergeCell ref="D66:E66"/>
    <mergeCell ref="F66:G66"/>
    <mergeCell ref="A67:C67"/>
    <mergeCell ref="D67:E67"/>
    <mergeCell ref="F67:G67"/>
    <mergeCell ref="A68:C68"/>
    <mergeCell ref="D68:E68"/>
    <mergeCell ref="F68:G68"/>
    <mergeCell ref="A69:G69"/>
    <mergeCell ref="A70:C70"/>
    <mergeCell ref="D70:E70"/>
    <mergeCell ref="F70:G70"/>
    <mergeCell ref="A71:C71"/>
    <mergeCell ref="D71:E71"/>
    <mergeCell ref="F71:G71"/>
    <mergeCell ref="A72:C72"/>
    <mergeCell ref="D72:E72"/>
    <mergeCell ref="F72:G72"/>
    <mergeCell ref="A73:C73"/>
    <mergeCell ref="D73:E73"/>
    <mergeCell ref="F73:G73"/>
    <mergeCell ref="A74:C74"/>
    <mergeCell ref="D74:E74"/>
    <mergeCell ref="F74:G74"/>
    <mergeCell ref="A75:C75"/>
    <mergeCell ref="D75:E75"/>
    <mergeCell ref="F75:G75"/>
    <mergeCell ref="A76:G76"/>
    <mergeCell ref="A77:F77"/>
    <mergeCell ref="A78:F78"/>
    <mergeCell ref="A79:F79"/>
    <mergeCell ref="A80:F80"/>
    <mergeCell ref="A81:F81"/>
    <mergeCell ref="A82:F82"/>
    <mergeCell ref="A83:G83"/>
  </mergeCells>
  <printOptions headings="false" gridLines="false" gridLinesSet="true" horizontalCentered="false" verticalCentered="false"/>
  <pageMargins left="0.303472222222222" right="0.209722222222222" top="0.456944444444445" bottom="0.185416666666667" header="0.511811023622047" footer="0.511811023622047"/>
  <pageSetup paperSize="9" scale="8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R8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9.71484375" defaultRowHeight="12" zeroHeight="false" outlineLevelRow="0" outlineLevelCol="0"/>
  <cols>
    <col collapsed="false" customWidth="true" hidden="false" outlineLevel="0" max="1" min="1" style="1" width="15.29"/>
    <col collapsed="false" customWidth="true" hidden="false" outlineLevel="0" max="3" min="2" style="1" width="30.29"/>
    <col collapsed="false" customWidth="false" hidden="false" outlineLevel="0" max="6" min="4" style="1" width="9.71"/>
    <col collapsed="false" customWidth="true" hidden="false" outlineLevel="0" max="7" min="7" style="1" width="12.42"/>
    <col collapsed="false" customWidth="true" hidden="false" outlineLevel="0" max="8" min="8" style="1" width="11.71"/>
    <col collapsed="false" customWidth="true" hidden="false" outlineLevel="0" max="9" min="9" style="2" width="26.15"/>
    <col collapsed="false" customWidth="true" hidden="false" outlineLevel="0" max="10" min="10" style="2" width="13.29"/>
    <col collapsed="false" customWidth="false" hidden="false" outlineLevel="0" max="11" min="11" style="2" width="9.71"/>
    <col collapsed="false" customWidth="true" hidden="false" outlineLevel="0" max="12" min="12" style="2" width="27.42"/>
    <col collapsed="false" customWidth="true" hidden="false" outlineLevel="0" max="13" min="13" style="2" width="13.15"/>
    <col collapsed="false" customWidth="true" hidden="false" outlineLevel="0" max="15" min="14" style="2" width="12.57"/>
    <col collapsed="false" customWidth="true" hidden="false" outlineLevel="0" max="16" min="16" style="2" width="12.42"/>
    <col collapsed="false" customWidth="true" hidden="false" outlineLevel="0" max="17" min="17" style="2" width="16.29"/>
    <col collapsed="false" customWidth="false" hidden="false" outlineLevel="0" max="16384" min="18" style="2" width="9.71"/>
  </cols>
  <sheetData>
    <row r="2" customFormat="false" ht="17.35" hidden="false" customHeight="false" outlineLevel="0" collapsed="false">
      <c r="A2" s="3" t="s">
        <v>0</v>
      </c>
      <c r="B2" s="3"/>
      <c r="C2" s="3"/>
      <c r="D2" s="3"/>
      <c r="E2" s="3"/>
      <c r="F2" s="3"/>
      <c r="G2" s="3"/>
    </row>
    <row r="3" customFormat="false" ht="12.8" hidden="false" customHeight="false" outlineLevel="0" collapsed="false">
      <c r="A3" s="4" t="s">
        <v>1</v>
      </c>
      <c r="B3" s="4"/>
      <c r="C3" s="4"/>
      <c r="D3" s="4"/>
      <c r="E3" s="4"/>
      <c r="F3" s="4"/>
      <c r="G3" s="4"/>
    </row>
    <row r="4" customFormat="false" ht="12.8" hidden="false" customHeight="false" outlineLevel="0" collapsed="false">
      <c r="A4" s="5"/>
      <c r="B4" s="5"/>
      <c r="C4" s="5"/>
      <c r="D4" s="5"/>
      <c r="E4" s="5"/>
      <c r="F4" s="5"/>
      <c r="G4" s="5"/>
    </row>
    <row r="5" customFormat="false" ht="27" hidden="false" customHeight="true" outlineLevel="0" collapsed="false">
      <c r="A5" s="6" t="s">
        <v>2</v>
      </c>
      <c r="B5" s="6"/>
      <c r="C5" s="6"/>
      <c r="D5" s="6"/>
      <c r="E5" s="6"/>
      <c r="F5" s="6"/>
      <c r="G5" s="6"/>
    </row>
    <row r="6" customFormat="false" ht="12.8" hidden="false" customHeight="false" outlineLevel="0" collapsed="false">
      <c r="A6" s="5"/>
      <c r="B6" s="5"/>
      <c r="C6" s="5"/>
      <c r="D6" s="5"/>
      <c r="E6" s="5"/>
      <c r="F6" s="5"/>
      <c r="G6" s="5"/>
    </row>
    <row r="7" customFormat="false" ht="12.8" hidden="false" customHeight="false" outlineLevel="0" collapsed="false">
      <c r="A7" s="5"/>
      <c r="B7" s="5"/>
      <c r="C7" s="5"/>
      <c r="D7" s="5"/>
      <c r="E7" s="5"/>
      <c r="F7" s="5"/>
      <c r="G7" s="5"/>
    </row>
    <row r="8" customFormat="false" ht="23.85" hidden="false" customHeight="true" outlineLevel="0" collapsed="false">
      <c r="A8" s="5"/>
      <c r="B8" s="7" t="s">
        <v>3</v>
      </c>
      <c r="C8" s="8" t="s">
        <v>82</v>
      </c>
      <c r="D8" s="8"/>
      <c r="E8" s="8"/>
      <c r="F8" s="5"/>
      <c r="G8" s="5"/>
    </row>
    <row r="9" customFormat="false" ht="12" hidden="false" customHeight="true" outlineLevel="0" collapsed="false">
      <c r="A9" s="9"/>
      <c r="B9" s="10" t="s">
        <v>5</v>
      </c>
      <c r="C9" s="11" t="s">
        <v>6</v>
      </c>
      <c r="D9" s="11"/>
      <c r="E9" s="11"/>
      <c r="F9" s="9"/>
      <c r="G9" s="9"/>
    </row>
    <row r="10" s="15" customFormat="true" ht="12" hidden="false" customHeight="true" outlineLevel="0" collapsed="false">
      <c r="A10" s="12"/>
      <c r="B10" s="13"/>
      <c r="C10" s="14"/>
      <c r="D10" s="14"/>
      <c r="E10" s="14"/>
      <c r="F10" s="12"/>
      <c r="G10" s="12"/>
    </row>
    <row r="11" customFormat="false" ht="12" hidden="false" customHeight="true" outlineLevel="0" collapsed="false">
      <c r="A11" s="9"/>
      <c r="B11" s="9"/>
      <c r="C11" s="9"/>
      <c r="D11" s="9"/>
      <c r="E11" s="9"/>
      <c r="F11" s="9"/>
      <c r="G11" s="9"/>
    </row>
    <row r="12" customFormat="false" ht="12" hidden="false" customHeight="true" outlineLevel="0" collapsed="false">
      <c r="A12" s="16" t="s">
        <v>7</v>
      </c>
      <c r="B12" s="16"/>
      <c r="C12" s="16"/>
      <c r="D12" s="17" t="s">
        <v>8</v>
      </c>
      <c r="E12" s="17"/>
      <c r="F12" s="17" t="s">
        <v>9</v>
      </c>
      <c r="G12" s="17"/>
      <c r="I12" s="18"/>
      <c r="J12" s="19"/>
    </row>
    <row r="13" customFormat="false" ht="12" hidden="false" customHeight="true" outlineLevel="0" collapsed="false">
      <c r="A13" s="16"/>
      <c r="B13" s="16"/>
      <c r="C13" s="16"/>
      <c r="D13" s="17" t="s">
        <v>10</v>
      </c>
      <c r="E13" s="17"/>
      <c r="F13" s="17" t="s">
        <v>11</v>
      </c>
      <c r="G13" s="17"/>
      <c r="I13" s="18"/>
      <c r="J13" s="20"/>
    </row>
    <row r="14" customFormat="false" ht="12" hidden="false" customHeight="true" outlineLevel="0" collapsed="false">
      <c r="A14" s="21" t="s">
        <v>12</v>
      </c>
      <c r="B14" s="21"/>
      <c r="C14" s="21"/>
      <c r="D14" s="22"/>
      <c r="E14" s="22"/>
      <c r="F14" s="22"/>
      <c r="G14" s="22"/>
      <c r="J14" s="23"/>
    </row>
    <row r="15" customFormat="false" ht="12.75" hidden="false" customHeight="true" outlineLevel="0" collapsed="false">
      <c r="A15" s="24" t="s">
        <v>13</v>
      </c>
      <c r="B15" s="24"/>
      <c r="C15" s="24"/>
      <c r="D15" s="22"/>
      <c r="E15" s="22"/>
      <c r="F15" s="25" t="n">
        <v>1807.26</v>
      </c>
      <c r="G15" s="25"/>
      <c r="H15" s="26"/>
      <c r="J15" s="20"/>
    </row>
    <row r="16" customFormat="false" ht="12.75" hidden="false" customHeight="true" outlineLevel="0" collapsed="false">
      <c r="A16" s="24" t="s">
        <v>14</v>
      </c>
      <c r="B16" s="24"/>
      <c r="C16" s="24"/>
      <c r="D16" s="22"/>
      <c r="E16" s="22"/>
      <c r="F16" s="25" t="n">
        <f aca="false">D16*1412</f>
        <v>0</v>
      </c>
      <c r="G16" s="25"/>
      <c r="J16" s="23"/>
      <c r="N16" s="23"/>
    </row>
    <row r="17" customFormat="false" ht="12" hidden="false" customHeight="true" outlineLevel="0" collapsed="false">
      <c r="A17" s="24" t="s">
        <v>15</v>
      </c>
      <c r="B17" s="24"/>
      <c r="C17" s="24"/>
      <c r="D17" s="22"/>
      <c r="E17" s="22"/>
      <c r="F17" s="25" t="n">
        <f aca="false">F15*D17</f>
        <v>0</v>
      </c>
      <c r="G17" s="25"/>
      <c r="J17" s="23"/>
      <c r="K17" s="19"/>
      <c r="N17" s="27"/>
    </row>
    <row r="18" customFormat="false" ht="12" hidden="false" customHeight="true" outlineLevel="0" collapsed="false">
      <c r="A18" s="24" t="s">
        <v>16</v>
      </c>
      <c r="B18" s="24"/>
      <c r="C18" s="24"/>
      <c r="D18" s="22"/>
      <c r="E18" s="22"/>
      <c r="F18" s="25" t="n">
        <v>0</v>
      </c>
      <c r="G18" s="25"/>
      <c r="J18" s="23"/>
      <c r="K18" s="19"/>
      <c r="N18" s="27"/>
    </row>
    <row r="19" customFormat="false" ht="12" hidden="false" customHeight="true" outlineLevel="0" collapsed="false">
      <c r="A19" s="24" t="s">
        <v>17</v>
      </c>
      <c r="B19" s="24"/>
      <c r="C19" s="24"/>
      <c r="D19" s="22"/>
      <c r="E19" s="22"/>
      <c r="F19" s="25" t="n">
        <v>0</v>
      </c>
      <c r="G19" s="25"/>
      <c r="J19" s="23"/>
      <c r="K19" s="19"/>
      <c r="N19" s="23"/>
    </row>
    <row r="20" customFormat="false" ht="12" hidden="false" customHeight="true" outlineLevel="0" collapsed="false">
      <c r="A20" s="24" t="s">
        <v>18</v>
      </c>
      <c r="B20" s="24"/>
      <c r="C20" s="24"/>
      <c r="D20" s="22"/>
      <c r="E20" s="22"/>
      <c r="F20" s="25" t="n">
        <v>0</v>
      </c>
      <c r="G20" s="25"/>
      <c r="J20" s="23"/>
      <c r="K20" s="19"/>
      <c r="N20" s="23"/>
    </row>
    <row r="21" customFormat="false" ht="12" hidden="false" customHeight="true" outlineLevel="0" collapsed="false">
      <c r="A21" s="24" t="s">
        <v>19</v>
      </c>
      <c r="B21" s="24"/>
      <c r="C21" s="24"/>
      <c r="D21" s="22"/>
      <c r="E21" s="22"/>
      <c r="F21" s="25" t="n">
        <v>0</v>
      </c>
      <c r="G21" s="25"/>
      <c r="J21" s="23"/>
      <c r="K21" s="19"/>
      <c r="N21" s="23"/>
    </row>
    <row r="22" customFormat="false" ht="12" hidden="false" customHeight="true" outlineLevel="0" collapsed="false">
      <c r="A22" s="21" t="s">
        <v>20</v>
      </c>
      <c r="B22" s="21"/>
      <c r="C22" s="21"/>
      <c r="D22" s="22"/>
      <c r="E22" s="22"/>
      <c r="F22" s="28" t="n">
        <f aca="false">SUM(F15:G21)</f>
        <v>1807.26</v>
      </c>
      <c r="G22" s="28"/>
      <c r="J22" s="23"/>
      <c r="N22" s="27"/>
    </row>
    <row r="23" customFormat="false" ht="12" hidden="false" customHeight="true" outlineLevel="0" collapsed="false">
      <c r="A23" s="29" t="s">
        <v>21</v>
      </c>
      <c r="B23" s="29"/>
      <c r="C23" s="29"/>
      <c r="D23" s="29"/>
      <c r="E23" s="29"/>
      <c r="F23" s="29"/>
      <c r="G23" s="29"/>
      <c r="J23" s="23"/>
      <c r="K23" s="19"/>
      <c r="N23" s="23"/>
    </row>
    <row r="24" customFormat="false" ht="12" hidden="false" customHeight="true" outlineLevel="0" collapsed="false">
      <c r="A24" s="30" t="s">
        <v>22</v>
      </c>
      <c r="B24" s="30"/>
      <c r="C24" s="30"/>
      <c r="D24" s="31"/>
      <c r="E24" s="31"/>
      <c r="F24" s="31"/>
      <c r="G24" s="31"/>
      <c r="J24" s="23"/>
      <c r="N24" s="23"/>
    </row>
    <row r="25" customFormat="false" ht="12" hidden="false" customHeight="true" outlineLevel="0" collapsed="false">
      <c r="A25" s="32" t="s">
        <v>23</v>
      </c>
      <c r="B25" s="32"/>
      <c r="C25" s="32"/>
      <c r="D25" s="33" t="n">
        <v>0.2</v>
      </c>
      <c r="E25" s="33"/>
      <c r="F25" s="34" t="n">
        <f aca="false">F22*D25</f>
        <v>361.452</v>
      </c>
      <c r="G25" s="34"/>
      <c r="J25" s="23"/>
      <c r="N25" s="23"/>
    </row>
    <row r="26" customFormat="false" ht="12" hidden="false" customHeight="true" outlineLevel="0" collapsed="false">
      <c r="A26" s="32" t="s">
        <v>24</v>
      </c>
      <c r="B26" s="32"/>
      <c r="C26" s="32"/>
      <c r="D26" s="33" t="n">
        <v>0.015</v>
      </c>
      <c r="E26" s="33"/>
      <c r="F26" s="34" t="n">
        <f aca="false">F22*D26</f>
        <v>27.1089</v>
      </c>
      <c r="G26" s="34"/>
      <c r="J26" s="23"/>
      <c r="N26" s="23"/>
    </row>
    <row r="27" customFormat="false" ht="12" hidden="false" customHeight="true" outlineLevel="0" collapsed="false">
      <c r="A27" s="32" t="s">
        <v>25</v>
      </c>
      <c r="B27" s="32"/>
      <c r="C27" s="32"/>
      <c r="D27" s="33" t="n">
        <v>0.01</v>
      </c>
      <c r="E27" s="33"/>
      <c r="F27" s="34" t="n">
        <f aca="false">F22*D27</f>
        <v>18.0726</v>
      </c>
      <c r="G27" s="34"/>
    </row>
    <row r="28" customFormat="false" ht="12" hidden="false" customHeight="true" outlineLevel="0" collapsed="false">
      <c r="A28" s="32" t="s">
        <v>26</v>
      </c>
      <c r="B28" s="32"/>
      <c r="C28" s="32"/>
      <c r="D28" s="33" t="n">
        <v>0.002</v>
      </c>
      <c r="E28" s="33"/>
      <c r="F28" s="34" t="n">
        <f aca="false">F22*D28</f>
        <v>3.61452</v>
      </c>
      <c r="G28" s="34"/>
    </row>
    <row r="29" customFormat="false" ht="12" hidden="false" customHeight="true" outlineLevel="0" collapsed="false">
      <c r="A29" s="32" t="s">
        <v>27</v>
      </c>
      <c r="B29" s="32"/>
      <c r="C29" s="32"/>
      <c r="D29" s="33" t="n">
        <v>0.025</v>
      </c>
      <c r="E29" s="33"/>
      <c r="F29" s="34" t="n">
        <f aca="false">F22*D29</f>
        <v>45.1815</v>
      </c>
      <c r="G29" s="34"/>
      <c r="I29" s="35"/>
      <c r="J29" s="36"/>
    </row>
    <row r="30" customFormat="false" ht="12" hidden="false" customHeight="true" outlineLevel="0" collapsed="false">
      <c r="A30" s="32" t="s">
        <v>28</v>
      </c>
      <c r="B30" s="32"/>
      <c r="C30" s="32"/>
      <c r="D30" s="33" t="n">
        <v>0.08</v>
      </c>
      <c r="E30" s="33"/>
      <c r="F30" s="34" t="n">
        <f aca="false">F22*D30</f>
        <v>144.5808</v>
      </c>
      <c r="G30" s="34"/>
      <c r="I30" s="35"/>
      <c r="J30" s="37"/>
    </row>
    <row r="31" customFormat="false" ht="12" hidden="false" customHeight="true" outlineLevel="0" collapsed="false">
      <c r="A31" s="32" t="s">
        <v>29</v>
      </c>
      <c r="B31" s="32"/>
      <c r="C31" s="32"/>
      <c r="D31" s="33" t="n">
        <v>0.03</v>
      </c>
      <c r="E31" s="33"/>
      <c r="F31" s="34" t="n">
        <f aca="false">F22*D31</f>
        <v>54.2178</v>
      </c>
      <c r="G31" s="34"/>
    </row>
    <row r="32" customFormat="false" ht="12" hidden="false" customHeight="true" outlineLevel="0" collapsed="false">
      <c r="A32" s="32" t="s">
        <v>30</v>
      </c>
      <c r="B32" s="32"/>
      <c r="C32" s="32"/>
      <c r="D32" s="33" t="n">
        <v>0.006</v>
      </c>
      <c r="E32" s="33"/>
      <c r="F32" s="34" t="n">
        <f aca="false">F22*D32</f>
        <v>10.84356</v>
      </c>
      <c r="G32" s="34"/>
    </row>
    <row r="33" s="43" customFormat="true" ht="12" hidden="false" customHeight="true" outlineLevel="0" collapsed="false">
      <c r="A33" s="38" t="s">
        <v>31</v>
      </c>
      <c r="B33" s="38"/>
      <c r="C33" s="38"/>
      <c r="D33" s="39" t="n">
        <f aca="false">SUM(D25:E32)</f>
        <v>0.368</v>
      </c>
      <c r="E33" s="39"/>
      <c r="F33" s="40" t="n">
        <f aca="false">SUM(F25:G32)</f>
        <v>665.07168</v>
      </c>
      <c r="G33" s="40"/>
      <c r="H33" s="41"/>
      <c r="I33" s="42"/>
      <c r="J33" s="42"/>
      <c r="K33" s="42"/>
      <c r="L33" s="42"/>
      <c r="M33" s="42"/>
      <c r="N33" s="42"/>
      <c r="O33" s="42"/>
      <c r="P33" s="42"/>
      <c r="Q33" s="42"/>
      <c r="R33" s="42"/>
    </row>
    <row r="34" customFormat="false" ht="12" hidden="false" customHeight="true" outlineLevel="0" collapsed="false">
      <c r="A34" s="30" t="s">
        <v>32</v>
      </c>
      <c r="B34" s="30"/>
      <c r="C34" s="30"/>
      <c r="D34" s="31"/>
      <c r="E34" s="31"/>
      <c r="F34" s="31"/>
      <c r="G34" s="31"/>
    </row>
    <row r="35" customFormat="false" ht="12" hidden="false" customHeight="true" outlineLevel="0" collapsed="false">
      <c r="A35" s="32" t="s">
        <v>33</v>
      </c>
      <c r="B35" s="32"/>
      <c r="C35" s="32"/>
      <c r="D35" s="33" t="n">
        <v>0.1203</v>
      </c>
      <c r="E35" s="33"/>
      <c r="F35" s="34" t="n">
        <f aca="false">F22*D35</f>
        <v>217.413378</v>
      </c>
      <c r="G35" s="34"/>
    </row>
    <row r="36" customFormat="false" ht="12" hidden="false" customHeight="true" outlineLevel="0" collapsed="false">
      <c r="A36" s="32" t="s">
        <v>34</v>
      </c>
      <c r="B36" s="32"/>
      <c r="C36" s="32"/>
      <c r="D36" s="33" t="n">
        <v>0.0185</v>
      </c>
      <c r="E36" s="33"/>
      <c r="F36" s="34" t="n">
        <f aca="false">F22*D36</f>
        <v>33.43431</v>
      </c>
      <c r="G36" s="34"/>
    </row>
    <row r="37" customFormat="false" ht="12" hidden="false" customHeight="true" outlineLevel="0" collapsed="false">
      <c r="A37" s="32" t="s">
        <v>35</v>
      </c>
      <c r="B37" s="32"/>
      <c r="C37" s="32"/>
      <c r="D37" s="33" t="n">
        <v>0.0133</v>
      </c>
      <c r="E37" s="33"/>
      <c r="F37" s="34" t="n">
        <f aca="false">F22*D37</f>
        <v>24.036558</v>
      </c>
      <c r="G37" s="34"/>
    </row>
    <row r="38" customFormat="false" ht="12" hidden="false" customHeight="true" outlineLevel="0" collapsed="false">
      <c r="A38" s="32" t="s">
        <v>36</v>
      </c>
      <c r="B38" s="32"/>
      <c r="C38" s="32"/>
      <c r="D38" s="33" t="n">
        <v>0.0228</v>
      </c>
      <c r="E38" s="33"/>
      <c r="F38" s="34" t="n">
        <f aca="false">F22*D38</f>
        <v>41.205528</v>
      </c>
      <c r="G38" s="34"/>
    </row>
    <row r="39" customFormat="false" ht="12" hidden="false" customHeight="true" outlineLevel="0" collapsed="false">
      <c r="A39" s="32" t="s">
        <v>37</v>
      </c>
      <c r="B39" s="32"/>
      <c r="C39" s="32"/>
      <c r="D39" s="33" t="n">
        <v>0.013</v>
      </c>
      <c r="E39" s="33"/>
      <c r="F39" s="34" t="n">
        <f aca="false">F22*D39</f>
        <v>23.49438</v>
      </c>
      <c r="G39" s="34"/>
    </row>
    <row r="40" customFormat="false" ht="12" hidden="false" customHeight="true" outlineLevel="0" collapsed="false">
      <c r="A40" s="32" t="s">
        <v>38</v>
      </c>
      <c r="B40" s="32"/>
      <c r="C40" s="32"/>
      <c r="D40" s="33" t="n">
        <v>0.0194</v>
      </c>
      <c r="E40" s="33"/>
      <c r="F40" s="34" t="n">
        <f aca="false">F22*D40</f>
        <v>35.060844</v>
      </c>
      <c r="G40" s="34"/>
    </row>
    <row r="41" customFormat="false" ht="12" hidden="false" customHeight="true" outlineLevel="0" collapsed="false">
      <c r="A41" s="32" t="s">
        <v>39</v>
      </c>
      <c r="B41" s="32"/>
      <c r="C41" s="32"/>
      <c r="D41" s="33" t="n">
        <v>0.0833</v>
      </c>
      <c r="E41" s="33"/>
      <c r="F41" s="34" t="n">
        <f aca="false">F22*D41</f>
        <v>150.544758</v>
      </c>
      <c r="G41" s="34"/>
    </row>
    <row r="42" s="43" customFormat="true" ht="12" hidden="false" customHeight="true" outlineLevel="0" collapsed="false">
      <c r="A42" s="38" t="s">
        <v>40</v>
      </c>
      <c r="B42" s="38"/>
      <c r="C42" s="38"/>
      <c r="D42" s="39" t="n">
        <f aca="false">SUM(D35:E41)</f>
        <v>0.2906</v>
      </c>
      <c r="E42" s="39"/>
      <c r="F42" s="40" t="n">
        <f aca="false">SUM(F35:G41)</f>
        <v>525.189756</v>
      </c>
      <c r="G42" s="40"/>
      <c r="H42" s="41"/>
      <c r="I42" s="42"/>
      <c r="J42" s="42"/>
      <c r="K42" s="42"/>
      <c r="L42" s="42"/>
      <c r="M42" s="42"/>
      <c r="N42" s="42"/>
      <c r="O42" s="42"/>
      <c r="P42" s="42"/>
      <c r="Q42" s="42"/>
      <c r="R42" s="42"/>
    </row>
    <row r="43" customFormat="false" ht="12" hidden="false" customHeight="true" outlineLevel="0" collapsed="false">
      <c r="A43" s="30" t="s">
        <v>41</v>
      </c>
      <c r="B43" s="30"/>
      <c r="C43" s="30"/>
      <c r="D43" s="31"/>
      <c r="E43" s="31"/>
      <c r="F43" s="31"/>
      <c r="G43" s="31"/>
    </row>
    <row r="44" customFormat="false" ht="12" hidden="false" customHeight="true" outlineLevel="0" collapsed="false">
      <c r="A44" s="32" t="s">
        <v>42</v>
      </c>
      <c r="B44" s="32"/>
      <c r="C44" s="32"/>
      <c r="D44" s="33" t="n">
        <v>0.0306</v>
      </c>
      <c r="E44" s="33"/>
      <c r="F44" s="34" t="n">
        <f aca="false">F22*D44</f>
        <v>55.302156</v>
      </c>
      <c r="G44" s="34"/>
    </row>
    <row r="45" customFormat="false" ht="12" hidden="false" customHeight="true" outlineLevel="0" collapsed="false">
      <c r="A45" s="32" t="s">
        <v>43</v>
      </c>
      <c r="B45" s="32"/>
      <c r="C45" s="32"/>
      <c r="D45" s="33" t="n">
        <v>0.018</v>
      </c>
      <c r="E45" s="33"/>
      <c r="F45" s="34" t="n">
        <f aca="false">F22*D45</f>
        <v>32.53068</v>
      </c>
      <c r="G45" s="34"/>
    </row>
    <row r="46" customFormat="false" ht="12" hidden="false" customHeight="true" outlineLevel="0" collapsed="false">
      <c r="A46" s="32" t="s">
        <v>44</v>
      </c>
      <c r="B46" s="32"/>
      <c r="C46" s="32"/>
      <c r="D46" s="33" t="n">
        <v>0.04</v>
      </c>
      <c r="E46" s="33"/>
      <c r="F46" s="34" t="n">
        <f aca="false">F22*D46</f>
        <v>72.2904</v>
      </c>
      <c r="G46" s="34"/>
    </row>
    <row r="47" s="43" customFormat="true" ht="12" hidden="false" customHeight="true" outlineLevel="0" collapsed="false">
      <c r="A47" s="38" t="s">
        <v>45</v>
      </c>
      <c r="B47" s="38"/>
      <c r="C47" s="38"/>
      <c r="D47" s="39" t="n">
        <f aca="false">SUM(D44:E46)</f>
        <v>0.0886</v>
      </c>
      <c r="E47" s="39"/>
      <c r="F47" s="40" t="n">
        <f aca="false">SUM(F44:G46)</f>
        <v>160.123236</v>
      </c>
      <c r="G47" s="40"/>
      <c r="H47" s="41"/>
      <c r="I47" s="42"/>
      <c r="J47" s="42"/>
      <c r="K47" s="42"/>
      <c r="L47" s="42"/>
      <c r="M47" s="42"/>
      <c r="N47" s="42"/>
      <c r="O47" s="42"/>
      <c r="P47" s="42"/>
      <c r="Q47" s="42"/>
      <c r="R47" s="42"/>
    </row>
    <row r="48" customFormat="false" ht="12" hidden="false" customHeight="true" outlineLevel="0" collapsed="false">
      <c r="A48" s="30" t="s">
        <v>46</v>
      </c>
      <c r="B48" s="30"/>
      <c r="C48" s="30"/>
      <c r="D48" s="31"/>
      <c r="E48" s="31"/>
      <c r="F48" s="31"/>
      <c r="G48" s="31"/>
    </row>
    <row r="49" customFormat="false" ht="12" hidden="false" customHeight="true" outlineLevel="0" collapsed="false">
      <c r="A49" s="44" t="s">
        <v>47</v>
      </c>
      <c r="B49" s="44"/>
      <c r="C49" s="44"/>
      <c r="D49" s="33" t="n">
        <v>0.1069</v>
      </c>
      <c r="E49" s="33"/>
      <c r="F49" s="34" t="n">
        <f aca="false">F22*D49</f>
        <v>193.196094</v>
      </c>
      <c r="G49" s="34"/>
      <c r="H49" s="45"/>
    </row>
    <row r="50" customFormat="false" ht="12" hidden="false" customHeight="true" outlineLevel="0" collapsed="false">
      <c r="A50" s="38" t="s">
        <v>48</v>
      </c>
      <c r="B50" s="38"/>
      <c r="C50" s="38"/>
      <c r="D50" s="39" t="n">
        <f aca="false">D49</f>
        <v>0.1069</v>
      </c>
      <c r="E50" s="39"/>
      <c r="F50" s="40" t="n">
        <f aca="false">F49</f>
        <v>193.196094</v>
      </c>
      <c r="G50" s="40"/>
      <c r="H50" s="45"/>
    </row>
    <row r="51" customFormat="false" ht="12" hidden="false" customHeight="true" outlineLevel="0" collapsed="false">
      <c r="A51" s="46" t="s">
        <v>49</v>
      </c>
      <c r="B51" s="46"/>
      <c r="C51" s="46"/>
      <c r="D51" s="47" t="n">
        <f aca="false">SUM(D33+D42+D47+D49)</f>
        <v>0.8541</v>
      </c>
      <c r="E51" s="47"/>
      <c r="F51" s="48" t="n">
        <f aca="false">F22*D51</f>
        <v>1543.580766</v>
      </c>
      <c r="G51" s="48"/>
      <c r="H51" s="45"/>
    </row>
    <row r="52" customFormat="false" ht="15.75" hidden="false" customHeight="true" outlineLevel="0" collapsed="false">
      <c r="A52" s="49" t="s">
        <v>50</v>
      </c>
      <c r="B52" s="49"/>
      <c r="C52" s="49"/>
      <c r="D52" s="49"/>
      <c r="E52" s="49"/>
      <c r="F52" s="50" t="n">
        <f aca="false">SUM(F22+F51)</f>
        <v>3350.840766</v>
      </c>
      <c r="G52" s="50"/>
    </row>
    <row r="53" customFormat="false" ht="12" hidden="false" customHeight="true" outlineLevel="0" collapsed="false">
      <c r="A53" s="17" t="s">
        <v>51</v>
      </c>
      <c r="B53" s="17"/>
      <c r="C53" s="17"/>
      <c r="D53" s="17"/>
      <c r="E53" s="17"/>
      <c r="F53" s="17"/>
      <c r="G53" s="17"/>
      <c r="I53" s="35"/>
      <c r="J53" s="35"/>
      <c r="K53" s="35"/>
      <c r="L53" s="35"/>
      <c r="M53" s="35"/>
    </row>
    <row r="54" customFormat="false" ht="12" hidden="false" customHeight="true" outlineLevel="0" collapsed="false">
      <c r="A54" s="32" t="s">
        <v>52</v>
      </c>
      <c r="B54" s="32"/>
      <c r="C54" s="32"/>
      <c r="D54" s="32"/>
      <c r="E54" s="32"/>
      <c r="F54" s="51" t="n">
        <v>87.44</v>
      </c>
      <c r="G54" s="51"/>
      <c r="H54" s="52"/>
      <c r="I54" s="35"/>
      <c r="J54" s="35"/>
      <c r="K54" s="35"/>
      <c r="L54" s="52"/>
    </row>
    <row r="55" customFormat="false" ht="12" hidden="false" customHeight="true" outlineLevel="0" collapsed="false">
      <c r="A55" s="32" t="s">
        <v>53</v>
      </c>
      <c r="B55" s="32"/>
      <c r="C55" s="32"/>
      <c r="D55" s="32"/>
      <c r="E55" s="32"/>
      <c r="F55" s="51" t="n">
        <v>0</v>
      </c>
      <c r="G55" s="51"/>
      <c r="H55" s="52"/>
      <c r="I55" s="35"/>
      <c r="J55" s="35"/>
      <c r="K55" s="35"/>
      <c r="L55" s="52"/>
    </row>
    <row r="56" customFormat="false" ht="12" hidden="false" customHeight="true" outlineLevel="0" collapsed="false">
      <c r="A56" s="32" t="s">
        <v>54</v>
      </c>
      <c r="B56" s="32"/>
      <c r="C56" s="32"/>
      <c r="D56" s="32"/>
      <c r="E56" s="32"/>
      <c r="F56" s="51" t="n">
        <v>45</v>
      </c>
      <c r="G56" s="51"/>
      <c r="I56" s="52"/>
      <c r="J56" s="52"/>
      <c r="K56" s="52"/>
      <c r="L56" s="52"/>
    </row>
    <row r="57" customFormat="false" ht="12" hidden="false" customHeight="true" outlineLevel="0" collapsed="false">
      <c r="A57" s="32" t="s">
        <v>55</v>
      </c>
      <c r="B57" s="32"/>
      <c r="C57" s="32"/>
      <c r="D57" s="32"/>
      <c r="E57" s="32"/>
      <c r="F57" s="51" t="n">
        <f aca="false">(4.5*52)-(6%*F15)</f>
        <v>125.5644</v>
      </c>
      <c r="G57" s="51"/>
    </row>
    <row r="58" customFormat="false" ht="12" hidden="false" customHeight="true" outlineLevel="0" collapsed="false">
      <c r="A58" s="32" t="s">
        <v>56</v>
      </c>
      <c r="B58" s="32"/>
      <c r="C58" s="32"/>
      <c r="D58" s="32"/>
      <c r="E58" s="32"/>
      <c r="F58" s="51" t="n">
        <f aca="false">(18.15*22*90%)</f>
        <v>359.37</v>
      </c>
      <c r="G58" s="51"/>
      <c r="H58" s="53"/>
      <c r="I58" s="53"/>
      <c r="J58" s="53"/>
      <c r="K58" s="53"/>
    </row>
    <row r="59" customFormat="false" ht="12" hidden="false" customHeight="true" outlineLevel="0" collapsed="false">
      <c r="A59" s="32" t="s">
        <v>57</v>
      </c>
      <c r="B59" s="32"/>
      <c r="C59" s="32"/>
      <c r="D59" s="32"/>
      <c r="E59" s="32"/>
      <c r="F59" s="51" t="n">
        <v>19.5</v>
      </c>
      <c r="G59" s="51"/>
    </row>
    <row r="60" customFormat="false" ht="12" hidden="false" customHeight="true" outlineLevel="0" collapsed="false">
      <c r="A60" s="32" t="s">
        <v>58</v>
      </c>
      <c r="B60" s="32"/>
      <c r="C60" s="32"/>
      <c r="D60" s="32"/>
      <c r="E60" s="32"/>
      <c r="F60" s="51" t="n">
        <v>6.9</v>
      </c>
      <c r="G60" s="51"/>
    </row>
    <row r="61" customFormat="false" ht="12" hidden="false" customHeight="true" outlineLevel="0" collapsed="false">
      <c r="A61" s="32" t="s">
        <v>59</v>
      </c>
      <c r="B61" s="32"/>
      <c r="C61" s="32"/>
      <c r="D61" s="32"/>
      <c r="E61" s="32"/>
      <c r="F61" s="51" t="n">
        <v>75.12</v>
      </c>
      <c r="G61" s="51"/>
      <c r="I61" s="52"/>
      <c r="J61" s="52"/>
      <c r="K61" s="52"/>
      <c r="L61" s="52"/>
    </row>
    <row r="62" customFormat="false" ht="12" hidden="false" customHeight="true" outlineLevel="0" collapsed="false">
      <c r="A62" s="32" t="s">
        <v>60</v>
      </c>
      <c r="B62" s="32"/>
      <c r="C62" s="32"/>
      <c r="D62" s="32"/>
      <c r="E62" s="32"/>
      <c r="F62" s="51" t="n">
        <v>23.09</v>
      </c>
      <c r="G62" s="51"/>
      <c r="I62" s="52"/>
      <c r="J62" s="52"/>
      <c r="K62" s="52"/>
      <c r="L62" s="52"/>
    </row>
    <row r="63" customFormat="false" ht="12" hidden="false" customHeight="true" outlineLevel="0" collapsed="false">
      <c r="A63" s="32" t="s">
        <v>61</v>
      </c>
      <c r="B63" s="32"/>
      <c r="C63" s="32"/>
      <c r="D63" s="32"/>
      <c r="E63" s="32"/>
      <c r="F63" s="51" t="n">
        <v>0</v>
      </c>
      <c r="G63" s="51"/>
      <c r="I63" s="52"/>
      <c r="J63" s="52"/>
      <c r="K63" s="52"/>
      <c r="L63" s="52"/>
    </row>
    <row r="64" s="43" customFormat="true" ht="12" hidden="false" customHeight="true" outlineLevel="0" collapsed="false">
      <c r="A64" s="54" t="s">
        <v>62</v>
      </c>
      <c r="B64" s="54"/>
      <c r="C64" s="54"/>
      <c r="D64" s="54"/>
      <c r="E64" s="54"/>
      <c r="F64" s="55" t="n">
        <f aca="false">SUM(F54:G63)</f>
        <v>741.9844</v>
      </c>
      <c r="G64" s="55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</row>
    <row r="65" customFormat="false" ht="12" hidden="false" customHeight="true" outlineLevel="0" collapsed="false">
      <c r="A65" s="29" t="s">
        <v>63</v>
      </c>
      <c r="B65" s="29"/>
      <c r="C65" s="29"/>
      <c r="D65" s="29"/>
      <c r="E65" s="29"/>
      <c r="F65" s="29"/>
      <c r="G65" s="29"/>
      <c r="L65" s="5"/>
      <c r="M65" s="5"/>
      <c r="N65" s="5"/>
      <c r="O65" s="5"/>
      <c r="Q65" s="42"/>
    </row>
    <row r="66" customFormat="false" ht="12" hidden="false" customHeight="true" outlineLevel="0" collapsed="false">
      <c r="A66" s="32" t="s">
        <v>64</v>
      </c>
      <c r="B66" s="32"/>
      <c r="C66" s="32"/>
      <c r="D66" s="33" t="n">
        <v>0.05</v>
      </c>
      <c r="E66" s="33"/>
      <c r="F66" s="51" t="n">
        <f aca="false">SUM(F52+F64)*D66</f>
        <v>204.6412583</v>
      </c>
      <c r="G66" s="51"/>
      <c r="H66" s="56"/>
      <c r="J66" s="57"/>
      <c r="L66" s="57"/>
      <c r="M66" s="57"/>
      <c r="N66" s="57"/>
      <c r="O66" s="57"/>
      <c r="Q66" s="57"/>
    </row>
    <row r="67" customFormat="false" ht="12" hidden="false" customHeight="true" outlineLevel="0" collapsed="false">
      <c r="A67" s="32" t="s">
        <v>65</v>
      </c>
      <c r="B67" s="32"/>
      <c r="C67" s="32"/>
      <c r="D67" s="33" t="n">
        <v>0.1</v>
      </c>
      <c r="E67" s="33"/>
      <c r="F67" s="51" t="n">
        <f aca="false">SUM(F52+F64+F66)*D67</f>
        <v>429.74664243</v>
      </c>
      <c r="G67" s="51"/>
      <c r="H67" s="56"/>
      <c r="I67" s="58"/>
      <c r="J67" s="57"/>
    </row>
    <row r="68" customFormat="false" ht="12" hidden="false" customHeight="true" outlineLevel="0" collapsed="false">
      <c r="A68" s="30" t="s">
        <v>66</v>
      </c>
      <c r="B68" s="30"/>
      <c r="C68" s="30"/>
      <c r="D68" s="59" t="n">
        <f aca="false">SUM(D66:E67)</f>
        <v>0.15</v>
      </c>
      <c r="E68" s="59"/>
      <c r="F68" s="60" t="n">
        <f aca="false">SUM(F66:G67)</f>
        <v>634.38790073</v>
      </c>
      <c r="G68" s="60"/>
    </row>
    <row r="69" customFormat="false" ht="12" hidden="false" customHeight="true" outlineLevel="0" collapsed="false">
      <c r="A69" s="17" t="s">
        <v>67</v>
      </c>
      <c r="B69" s="17"/>
      <c r="C69" s="17"/>
      <c r="D69" s="17"/>
      <c r="E69" s="17"/>
      <c r="F69" s="17"/>
      <c r="G69" s="17"/>
    </row>
    <row r="70" customFormat="false" ht="12" hidden="false" customHeight="true" outlineLevel="0" collapsed="false">
      <c r="A70" s="32" t="s">
        <v>68</v>
      </c>
      <c r="B70" s="32"/>
      <c r="C70" s="32"/>
      <c r="D70" s="33" t="n">
        <v>0.05</v>
      </c>
      <c r="E70" s="33"/>
      <c r="F70" s="61" t="n">
        <f aca="false">(H71/H74)*D70</f>
        <v>275.639245873469</v>
      </c>
      <c r="G70" s="61"/>
    </row>
    <row r="71" customFormat="false" ht="12" hidden="false" customHeight="true" outlineLevel="0" collapsed="false">
      <c r="A71" s="32" t="s">
        <v>69</v>
      </c>
      <c r="B71" s="32"/>
      <c r="C71" s="32"/>
      <c r="D71" s="33" t="n">
        <v>0.076</v>
      </c>
      <c r="E71" s="33"/>
      <c r="F71" s="61" t="n">
        <f aca="false">(H71/H74)*D71</f>
        <v>418.971653727674</v>
      </c>
      <c r="G71" s="61"/>
      <c r="H71" s="62" t="n">
        <f aca="false">SUM(F52+F64+F68)</f>
        <v>4727.21306673</v>
      </c>
    </row>
    <row r="72" customFormat="false" ht="12" hidden="true" customHeight="true" outlineLevel="0" collapsed="false">
      <c r="A72" s="32" t="s">
        <v>70</v>
      </c>
      <c r="B72" s="32"/>
      <c r="C72" s="32"/>
      <c r="D72" s="33" t="n">
        <v>0</v>
      </c>
      <c r="E72" s="33"/>
      <c r="F72" s="61" t="n">
        <f aca="false">(H71/H74)*D72</f>
        <v>0</v>
      </c>
      <c r="G72" s="61"/>
      <c r="H72" s="62"/>
    </row>
    <row r="73" customFormat="false" ht="12" hidden="true" customHeight="true" outlineLevel="0" collapsed="false">
      <c r="A73" s="32" t="s">
        <v>71</v>
      </c>
      <c r="B73" s="32"/>
      <c r="C73" s="32"/>
      <c r="D73" s="33" t="n">
        <v>0</v>
      </c>
      <c r="E73" s="33"/>
      <c r="F73" s="61" t="n">
        <f aca="false">(H71/H74)*D73</f>
        <v>0</v>
      </c>
      <c r="G73" s="61"/>
      <c r="H73" s="62"/>
    </row>
    <row r="74" customFormat="false" ht="12" hidden="false" customHeight="true" outlineLevel="0" collapsed="false">
      <c r="A74" s="32" t="s">
        <v>72</v>
      </c>
      <c r="B74" s="32"/>
      <c r="C74" s="32"/>
      <c r="D74" s="33" t="n">
        <v>0.0165</v>
      </c>
      <c r="E74" s="33"/>
      <c r="F74" s="61" t="n">
        <f aca="false">(H71/H74)*D74</f>
        <v>90.9609511382449</v>
      </c>
      <c r="G74" s="61"/>
      <c r="H74" s="63" t="n">
        <f aca="false">1-D75</f>
        <v>0.8575</v>
      </c>
    </row>
    <row r="75" customFormat="false" ht="12" hidden="false" customHeight="true" outlineLevel="0" collapsed="false">
      <c r="A75" s="17" t="s">
        <v>73</v>
      </c>
      <c r="B75" s="17"/>
      <c r="C75" s="17"/>
      <c r="D75" s="64" t="n">
        <f aca="false">SUM(D70:E74)</f>
        <v>0.1425</v>
      </c>
      <c r="E75" s="64"/>
      <c r="F75" s="65" t="n">
        <f aca="false">SUM(F70:G74)</f>
        <v>785.571850739388</v>
      </c>
      <c r="G75" s="65"/>
    </row>
    <row r="76" customFormat="false" ht="12" hidden="false" customHeight="true" outlineLevel="0" collapsed="false">
      <c r="A76" s="29" t="s">
        <v>74</v>
      </c>
      <c r="B76" s="29"/>
      <c r="C76" s="29"/>
      <c r="D76" s="29"/>
      <c r="E76" s="29"/>
      <c r="F76" s="29"/>
      <c r="G76" s="29"/>
    </row>
    <row r="77" customFormat="false" ht="12" hidden="false" customHeight="true" outlineLevel="0" collapsed="false">
      <c r="A77" s="32" t="s">
        <v>75</v>
      </c>
      <c r="B77" s="32"/>
      <c r="C77" s="32"/>
      <c r="D77" s="32"/>
      <c r="E77" s="32"/>
      <c r="F77" s="32"/>
      <c r="G77" s="66" t="n">
        <f aca="false">1-D75</f>
        <v>0.8575</v>
      </c>
    </row>
    <row r="78" customFormat="false" ht="12" hidden="false" customHeight="true" outlineLevel="0" collapsed="false">
      <c r="A78" s="32" t="s">
        <v>76</v>
      </c>
      <c r="B78" s="32"/>
      <c r="C78" s="32"/>
      <c r="D78" s="32"/>
      <c r="E78" s="32"/>
      <c r="F78" s="32"/>
      <c r="G78" s="67" t="n">
        <f aca="false">SUM(F52+F64+F68)</f>
        <v>4727.21306673</v>
      </c>
    </row>
    <row r="79" customFormat="false" ht="12" hidden="false" customHeight="true" outlineLevel="0" collapsed="false">
      <c r="A79" s="32" t="s">
        <v>77</v>
      </c>
      <c r="B79" s="32"/>
      <c r="C79" s="32"/>
      <c r="D79" s="32"/>
      <c r="E79" s="32"/>
      <c r="F79" s="32"/>
      <c r="G79" s="67" t="n">
        <f aca="false">G78/G77</f>
        <v>5512.78491746939</v>
      </c>
    </row>
    <row r="80" customFormat="false" ht="12" hidden="false" customHeight="true" outlineLevel="0" collapsed="false">
      <c r="A80" s="30" t="s">
        <v>78</v>
      </c>
      <c r="B80" s="30"/>
      <c r="C80" s="30"/>
      <c r="D80" s="30"/>
      <c r="E80" s="30"/>
      <c r="F80" s="30"/>
      <c r="G80" s="68" t="n">
        <f aca="false">G79-G78</f>
        <v>785.571850739389</v>
      </c>
    </row>
    <row r="81" customFormat="false" ht="12" hidden="false" customHeight="true" outlineLevel="0" collapsed="false">
      <c r="A81" s="69"/>
      <c r="B81" s="69"/>
      <c r="C81" s="69"/>
      <c r="D81" s="69"/>
      <c r="E81" s="69"/>
      <c r="F81" s="69"/>
      <c r="G81" s="70"/>
    </row>
    <row r="82" customFormat="false" ht="12" hidden="false" customHeight="true" outlineLevel="0" collapsed="false">
      <c r="A82" s="17" t="s">
        <v>79</v>
      </c>
      <c r="B82" s="17"/>
      <c r="C82" s="17"/>
      <c r="D82" s="17"/>
      <c r="E82" s="17"/>
      <c r="F82" s="17"/>
      <c r="G82" s="70" t="n">
        <f aca="false">ROUND(SUM(H71+F75),2)</f>
        <v>5512.78</v>
      </c>
      <c r="H82" s="62"/>
    </row>
    <row r="83" customFormat="false" ht="12" hidden="false" customHeight="true" outlineLevel="0" collapsed="false">
      <c r="A83" s="71"/>
      <c r="B83" s="71"/>
      <c r="C83" s="71"/>
      <c r="D83" s="71"/>
      <c r="E83" s="71"/>
      <c r="F83" s="71"/>
      <c r="G83" s="71"/>
    </row>
    <row r="84" customFormat="false" ht="12" hidden="false" customHeight="true" outlineLevel="0" collapsed="false">
      <c r="G84" s="72"/>
    </row>
    <row r="87" customFormat="false" ht="12" hidden="false" customHeight="true" outlineLevel="0" collapsed="false">
      <c r="A87" s="42"/>
      <c r="B87" s="35"/>
      <c r="C87" s="35"/>
    </row>
    <row r="88" customFormat="false" ht="12" hidden="false" customHeight="true" outlineLevel="0" collapsed="false">
      <c r="A88" s="42"/>
    </row>
    <row r="89" customFormat="false" ht="12" hidden="false" customHeight="true" outlineLevel="0" collapsed="false">
      <c r="A89" s="42"/>
      <c r="B89" s="73"/>
      <c r="C89" s="73"/>
    </row>
  </sheetData>
  <mergeCells count="184">
    <mergeCell ref="A2:G2"/>
    <mergeCell ref="A3:G3"/>
    <mergeCell ref="A5:G5"/>
    <mergeCell ref="C8:E8"/>
    <mergeCell ref="C9:E9"/>
    <mergeCell ref="A12:C13"/>
    <mergeCell ref="D12:E12"/>
    <mergeCell ref="F12:G12"/>
    <mergeCell ref="D13:E13"/>
    <mergeCell ref="F13:G13"/>
    <mergeCell ref="A14:C14"/>
    <mergeCell ref="D14:E14"/>
    <mergeCell ref="F14:G14"/>
    <mergeCell ref="A15:C15"/>
    <mergeCell ref="D15:E15"/>
    <mergeCell ref="F15:G15"/>
    <mergeCell ref="A16:C16"/>
    <mergeCell ref="D16:E16"/>
    <mergeCell ref="F16:G16"/>
    <mergeCell ref="A17:C17"/>
    <mergeCell ref="D17:E17"/>
    <mergeCell ref="F17:G17"/>
    <mergeCell ref="A18:C18"/>
    <mergeCell ref="D18:E18"/>
    <mergeCell ref="F18:G18"/>
    <mergeCell ref="A19:C19"/>
    <mergeCell ref="D19:E19"/>
    <mergeCell ref="F19:G19"/>
    <mergeCell ref="A20:C20"/>
    <mergeCell ref="D20:E20"/>
    <mergeCell ref="F20:G20"/>
    <mergeCell ref="A21:C21"/>
    <mergeCell ref="D21:E21"/>
    <mergeCell ref="F21:G21"/>
    <mergeCell ref="A22:C22"/>
    <mergeCell ref="D22:E22"/>
    <mergeCell ref="F22:G22"/>
    <mergeCell ref="A23:G23"/>
    <mergeCell ref="A24:C24"/>
    <mergeCell ref="D24:E24"/>
    <mergeCell ref="F24:G24"/>
    <mergeCell ref="A25:C25"/>
    <mergeCell ref="D25:E25"/>
    <mergeCell ref="F25:G25"/>
    <mergeCell ref="A26:C26"/>
    <mergeCell ref="D26:E26"/>
    <mergeCell ref="F26:G26"/>
    <mergeCell ref="A27:C27"/>
    <mergeCell ref="D27:E27"/>
    <mergeCell ref="F27:G27"/>
    <mergeCell ref="A28:C28"/>
    <mergeCell ref="D28:E28"/>
    <mergeCell ref="F28:G28"/>
    <mergeCell ref="A29:C29"/>
    <mergeCell ref="D29:E29"/>
    <mergeCell ref="F29:G29"/>
    <mergeCell ref="A30:C30"/>
    <mergeCell ref="D30:E30"/>
    <mergeCell ref="F30:G30"/>
    <mergeCell ref="A31:C31"/>
    <mergeCell ref="D31:E31"/>
    <mergeCell ref="F31:G31"/>
    <mergeCell ref="A32:C32"/>
    <mergeCell ref="D32:E32"/>
    <mergeCell ref="F32:G32"/>
    <mergeCell ref="A33:C33"/>
    <mergeCell ref="D33:E33"/>
    <mergeCell ref="F33:G33"/>
    <mergeCell ref="A34:C34"/>
    <mergeCell ref="D34:E34"/>
    <mergeCell ref="F34:G34"/>
    <mergeCell ref="A35:C35"/>
    <mergeCell ref="D35:E35"/>
    <mergeCell ref="F35:G35"/>
    <mergeCell ref="A36:C36"/>
    <mergeCell ref="D36:E36"/>
    <mergeCell ref="F36:G36"/>
    <mergeCell ref="A37:C37"/>
    <mergeCell ref="D37:E37"/>
    <mergeCell ref="F37:G37"/>
    <mergeCell ref="A38:C38"/>
    <mergeCell ref="D38:E38"/>
    <mergeCell ref="F38:G38"/>
    <mergeCell ref="A39:C39"/>
    <mergeCell ref="D39:E39"/>
    <mergeCell ref="F39:G39"/>
    <mergeCell ref="A40:C40"/>
    <mergeCell ref="D40:E40"/>
    <mergeCell ref="F40:G40"/>
    <mergeCell ref="A41:C41"/>
    <mergeCell ref="D41:E41"/>
    <mergeCell ref="F41:G41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45:C45"/>
    <mergeCell ref="D45:E45"/>
    <mergeCell ref="F45:G45"/>
    <mergeCell ref="A46:C46"/>
    <mergeCell ref="D46:E46"/>
    <mergeCell ref="F46:G46"/>
    <mergeCell ref="A47:C47"/>
    <mergeCell ref="D47:E47"/>
    <mergeCell ref="F47:G47"/>
    <mergeCell ref="A48:C48"/>
    <mergeCell ref="D48:E48"/>
    <mergeCell ref="F48:G48"/>
    <mergeCell ref="A49:C49"/>
    <mergeCell ref="D49:E49"/>
    <mergeCell ref="F49:G49"/>
    <mergeCell ref="A50:C50"/>
    <mergeCell ref="D50:E50"/>
    <mergeCell ref="F50:G50"/>
    <mergeCell ref="A51:C51"/>
    <mergeCell ref="D51:E51"/>
    <mergeCell ref="F51:G51"/>
    <mergeCell ref="A52:E52"/>
    <mergeCell ref="F52:G52"/>
    <mergeCell ref="A53:G53"/>
    <mergeCell ref="A54:E54"/>
    <mergeCell ref="F54:G54"/>
    <mergeCell ref="A55:E55"/>
    <mergeCell ref="F55:G55"/>
    <mergeCell ref="A56:E56"/>
    <mergeCell ref="F56:G56"/>
    <mergeCell ref="A57:E57"/>
    <mergeCell ref="F57:G57"/>
    <mergeCell ref="A58:E58"/>
    <mergeCell ref="F58:G58"/>
    <mergeCell ref="A59:E59"/>
    <mergeCell ref="F59:G59"/>
    <mergeCell ref="A60:E60"/>
    <mergeCell ref="F60:G60"/>
    <mergeCell ref="A61:E61"/>
    <mergeCell ref="F61:G61"/>
    <mergeCell ref="A62:E62"/>
    <mergeCell ref="F62:G62"/>
    <mergeCell ref="A63:E63"/>
    <mergeCell ref="F63:G63"/>
    <mergeCell ref="A64:E64"/>
    <mergeCell ref="F64:G64"/>
    <mergeCell ref="A65:G65"/>
    <mergeCell ref="A66:C66"/>
    <mergeCell ref="D66:E66"/>
    <mergeCell ref="F66:G66"/>
    <mergeCell ref="A67:C67"/>
    <mergeCell ref="D67:E67"/>
    <mergeCell ref="F67:G67"/>
    <mergeCell ref="A68:C68"/>
    <mergeCell ref="D68:E68"/>
    <mergeCell ref="F68:G68"/>
    <mergeCell ref="A69:G69"/>
    <mergeCell ref="A70:C70"/>
    <mergeCell ref="D70:E70"/>
    <mergeCell ref="F70:G70"/>
    <mergeCell ref="A71:C71"/>
    <mergeCell ref="D71:E71"/>
    <mergeCell ref="F71:G71"/>
    <mergeCell ref="A72:C72"/>
    <mergeCell ref="D72:E72"/>
    <mergeCell ref="F72:G72"/>
    <mergeCell ref="A73:C73"/>
    <mergeCell ref="D73:E73"/>
    <mergeCell ref="F73:G73"/>
    <mergeCell ref="A74:C74"/>
    <mergeCell ref="D74:E74"/>
    <mergeCell ref="F74:G74"/>
    <mergeCell ref="A75:C75"/>
    <mergeCell ref="D75:E75"/>
    <mergeCell ref="F75:G75"/>
    <mergeCell ref="A76:G76"/>
    <mergeCell ref="A77:F77"/>
    <mergeCell ref="A78:F78"/>
    <mergeCell ref="A79:F79"/>
    <mergeCell ref="A80:F80"/>
    <mergeCell ref="A81:F81"/>
    <mergeCell ref="A82:F82"/>
    <mergeCell ref="A83:G83"/>
  </mergeCells>
  <printOptions headings="false" gridLines="false" gridLinesSet="true" horizontalCentered="false" verticalCentered="false"/>
  <pageMargins left="0.816666666666667" right="0.7875" top="1.32361111111111" bottom="1.37986111111111" header="0.511811023622047" footer="0.511811023622047"/>
  <pageSetup paperSize="9" scale="7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R8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9.71484375" defaultRowHeight="12" zeroHeight="false" outlineLevelRow="0" outlineLevelCol="0"/>
  <cols>
    <col collapsed="false" customWidth="true" hidden="false" outlineLevel="0" max="1" min="1" style="1" width="15.29"/>
    <col collapsed="false" customWidth="true" hidden="false" outlineLevel="0" max="3" min="2" style="1" width="30.29"/>
    <col collapsed="false" customWidth="false" hidden="false" outlineLevel="0" max="6" min="4" style="1" width="9.71"/>
    <col collapsed="false" customWidth="true" hidden="false" outlineLevel="0" max="7" min="7" style="1" width="12.42"/>
    <col collapsed="false" customWidth="true" hidden="false" outlineLevel="0" max="8" min="8" style="1" width="11.71"/>
    <col collapsed="false" customWidth="true" hidden="false" outlineLevel="0" max="9" min="9" style="2" width="26.15"/>
    <col collapsed="false" customWidth="true" hidden="false" outlineLevel="0" max="10" min="10" style="2" width="13.29"/>
    <col collapsed="false" customWidth="false" hidden="false" outlineLevel="0" max="11" min="11" style="2" width="9.71"/>
    <col collapsed="false" customWidth="true" hidden="false" outlineLevel="0" max="12" min="12" style="2" width="27.42"/>
    <col collapsed="false" customWidth="true" hidden="false" outlineLevel="0" max="13" min="13" style="2" width="13.15"/>
    <col collapsed="false" customWidth="true" hidden="false" outlineLevel="0" max="15" min="14" style="2" width="12.57"/>
    <col collapsed="false" customWidth="true" hidden="false" outlineLevel="0" max="16" min="16" style="2" width="12.42"/>
    <col collapsed="false" customWidth="true" hidden="false" outlineLevel="0" max="17" min="17" style="2" width="16.29"/>
    <col collapsed="false" customWidth="false" hidden="false" outlineLevel="0" max="16384" min="18" style="2" width="9.71"/>
  </cols>
  <sheetData>
    <row r="2" customFormat="false" ht="17.35" hidden="false" customHeight="false" outlineLevel="0" collapsed="false">
      <c r="A2" s="3" t="s">
        <v>0</v>
      </c>
      <c r="B2" s="3"/>
      <c r="C2" s="3"/>
      <c r="D2" s="3"/>
      <c r="E2" s="3"/>
      <c r="F2" s="3"/>
      <c r="G2" s="3"/>
    </row>
    <row r="3" customFormat="false" ht="12.8" hidden="false" customHeight="false" outlineLevel="0" collapsed="false">
      <c r="A3" s="4" t="s">
        <v>1</v>
      </c>
      <c r="B3" s="4"/>
      <c r="C3" s="4"/>
      <c r="D3" s="4"/>
      <c r="E3" s="4"/>
      <c r="F3" s="4"/>
      <c r="G3" s="4"/>
    </row>
    <row r="4" customFormat="false" ht="12.8" hidden="false" customHeight="false" outlineLevel="0" collapsed="false">
      <c r="A4" s="5"/>
      <c r="B4" s="5"/>
      <c r="C4" s="5"/>
      <c r="D4" s="5"/>
      <c r="E4" s="5"/>
      <c r="F4" s="5"/>
      <c r="G4" s="5"/>
    </row>
    <row r="5" customFormat="false" ht="27" hidden="false" customHeight="true" outlineLevel="0" collapsed="false">
      <c r="A5" s="6" t="s">
        <v>2</v>
      </c>
      <c r="B5" s="6"/>
      <c r="C5" s="6"/>
      <c r="D5" s="6"/>
      <c r="E5" s="6"/>
      <c r="F5" s="6"/>
      <c r="G5" s="6"/>
    </row>
    <row r="6" customFormat="false" ht="12.8" hidden="false" customHeight="false" outlineLevel="0" collapsed="false">
      <c r="A6" s="5"/>
      <c r="B6" s="5"/>
      <c r="C6" s="5"/>
      <c r="D6" s="5"/>
      <c r="E6" s="5"/>
      <c r="F6" s="5"/>
      <c r="G6" s="5"/>
    </row>
    <row r="7" customFormat="false" ht="12.8" hidden="false" customHeight="false" outlineLevel="0" collapsed="false">
      <c r="A7" s="5"/>
      <c r="B7" s="5"/>
      <c r="C7" s="5"/>
      <c r="D7" s="5"/>
      <c r="E7" s="5"/>
      <c r="F7" s="5"/>
      <c r="G7" s="5"/>
    </row>
    <row r="8" customFormat="false" ht="23.85" hidden="false" customHeight="true" outlineLevel="0" collapsed="false">
      <c r="A8" s="5"/>
      <c r="B8" s="7" t="s">
        <v>3</v>
      </c>
      <c r="C8" s="8" t="s">
        <v>83</v>
      </c>
      <c r="D8" s="8"/>
      <c r="E8" s="8"/>
      <c r="F8" s="5"/>
      <c r="G8" s="5"/>
    </row>
    <row r="9" customFormat="false" ht="12" hidden="false" customHeight="true" outlineLevel="0" collapsed="false">
      <c r="A9" s="9"/>
      <c r="B9" s="10" t="s">
        <v>5</v>
      </c>
      <c r="C9" s="11" t="s">
        <v>6</v>
      </c>
      <c r="D9" s="11"/>
      <c r="E9" s="11"/>
      <c r="F9" s="9"/>
      <c r="G9" s="9"/>
    </row>
    <row r="10" s="15" customFormat="true" ht="12" hidden="false" customHeight="true" outlineLevel="0" collapsed="false">
      <c r="A10" s="12"/>
      <c r="B10" s="13"/>
      <c r="C10" s="14"/>
      <c r="D10" s="14"/>
      <c r="E10" s="14"/>
      <c r="F10" s="12"/>
      <c r="G10" s="12"/>
    </row>
    <row r="11" customFormat="false" ht="12" hidden="false" customHeight="true" outlineLevel="0" collapsed="false">
      <c r="A11" s="9"/>
      <c r="B11" s="9"/>
      <c r="C11" s="9"/>
      <c r="D11" s="9"/>
      <c r="E11" s="9"/>
      <c r="F11" s="9"/>
      <c r="G11" s="9"/>
    </row>
    <row r="12" customFormat="false" ht="12" hidden="false" customHeight="true" outlineLevel="0" collapsed="false">
      <c r="A12" s="16" t="s">
        <v>7</v>
      </c>
      <c r="B12" s="16"/>
      <c r="C12" s="16"/>
      <c r="D12" s="17" t="s">
        <v>8</v>
      </c>
      <c r="E12" s="17"/>
      <c r="F12" s="17" t="s">
        <v>9</v>
      </c>
      <c r="G12" s="17"/>
      <c r="I12" s="18"/>
      <c r="J12" s="19"/>
    </row>
    <row r="13" customFormat="false" ht="12" hidden="false" customHeight="true" outlineLevel="0" collapsed="false">
      <c r="A13" s="16"/>
      <c r="B13" s="16"/>
      <c r="C13" s="16"/>
      <c r="D13" s="17" t="s">
        <v>10</v>
      </c>
      <c r="E13" s="17"/>
      <c r="F13" s="17" t="s">
        <v>11</v>
      </c>
      <c r="G13" s="17"/>
      <c r="I13" s="18"/>
      <c r="J13" s="20"/>
    </row>
    <row r="14" customFormat="false" ht="12" hidden="false" customHeight="true" outlineLevel="0" collapsed="false">
      <c r="A14" s="21" t="s">
        <v>12</v>
      </c>
      <c r="B14" s="21"/>
      <c r="C14" s="21"/>
      <c r="D14" s="22"/>
      <c r="E14" s="22"/>
      <c r="F14" s="22"/>
      <c r="G14" s="22"/>
      <c r="J14" s="23"/>
    </row>
    <row r="15" customFormat="false" ht="12.75" hidden="false" customHeight="true" outlineLevel="0" collapsed="false">
      <c r="A15" s="24" t="s">
        <v>13</v>
      </c>
      <c r="B15" s="24"/>
      <c r="C15" s="24"/>
      <c r="D15" s="22"/>
      <c r="E15" s="22"/>
      <c r="F15" s="25" t="n">
        <v>2219.68</v>
      </c>
      <c r="G15" s="25"/>
      <c r="H15" s="26"/>
      <c r="J15" s="20"/>
    </row>
    <row r="16" customFormat="false" ht="12.75" hidden="false" customHeight="true" outlineLevel="0" collapsed="false">
      <c r="A16" s="24" t="s">
        <v>14</v>
      </c>
      <c r="B16" s="24"/>
      <c r="C16" s="24"/>
      <c r="D16" s="22"/>
      <c r="E16" s="22"/>
      <c r="F16" s="25" t="n">
        <f aca="false">D16*1412</f>
        <v>0</v>
      </c>
      <c r="G16" s="25"/>
      <c r="J16" s="23"/>
      <c r="N16" s="23"/>
    </row>
    <row r="17" customFormat="false" ht="12" hidden="false" customHeight="true" outlineLevel="0" collapsed="false">
      <c r="A17" s="24" t="s">
        <v>15</v>
      </c>
      <c r="B17" s="24"/>
      <c r="C17" s="24"/>
      <c r="D17" s="22"/>
      <c r="E17" s="22"/>
      <c r="F17" s="25" t="n">
        <f aca="false">F15*D17</f>
        <v>0</v>
      </c>
      <c r="G17" s="25"/>
      <c r="J17" s="23"/>
      <c r="K17" s="19"/>
      <c r="N17" s="27"/>
    </row>
    <row r="18" customFormat="false" ht="12" hidden="false" customHeight="true" outlineLevel="0" collapsed="false">
      <c r="A18" s="24" t="s">
        <v>16</v>
      </c>
      <c r="B18" s="24"/>
      <c r="C18" s="24"/>
      <c r="D18" s="22"/>
      <c r="E18" s="22"/>
      <c r="F18" s="25" t="n">
        <v>0</v>
      </c>
      <c r="G18" s="25"/>
      <c r="J18" s="23"/>
      <c r="K18" s="19"/>
      <c r="N18" s="27"/>
    </row>
    <row r="19" customFormat="false" ht="12" hidden="false" customHeight="true" outlineLevel="0" collapsed="false">
      <c r="A19" s="24" t="s">
        <v>17</v>
      </c>
      <c r="B19" s="24"/>
      <c r="C19" s="24"/>
      <c r="D19" s="22"/>
      <c r="E19" s="22"/>
      <c r="F19" s="25" t="n">
        <v>0</v>
      </c>
      <c r="G19" s="25"/>
      <c r="J19" s="23"/>
      <c r="K19" s="19"/>
      <c r="N19" s="23"/>
    </row>
    <row r="20" customFormat="false" ht="12" hidden="false" customHeight="true" outlineLevel="0" collapsed="false">
      <c r="A20" s="24" t="s">
        <v>18</v>
      </c>
      <c r="B20" s="24"/>
      <c r="C20" s="24"/>
      <c r="D20" s="22"/>
      <c r="E20" s="22"/>
      <c r="F20" s="25" t="n">
        <v>0</v>
      </c>
      <c r="G20" s="25"/>
      <c r="J20" s="23"/>
      <c r="K20" s="19"/>
      <c r="N20" s="23"/>
    </row>
    <row r="21" customFormat="false" ht="12" hidden="false" customHeight="true" outlineLevel="0" collapsed="false">
      <c r="A21" s="24" t="s">
        <v>19</v>
      </c>
      <c r="B21" s="24"/>
      <c r="C21" s="24"/>
      <c r="D21" s="22"/>
      <c r="E21" s="22"/>
      <c r="F21" s="25" t="n">
        <v>0</v>
      </c>
      <c r="G21" s="25"/>
      <c r="J21" s="23"/>
      <c r="K21" s="19"/>
      <c r="N21" s="23"/>
    </row>
    <row r="22" customFormat="false" ht="12" hidden="false" customHeight="true" outlineLevel="0" collapsed="false">
      <c r="A22" s="21" t="s">
        <v>20</v>
      </c>
      <c r="B22" s="21"/>
      <c r="C22" s="21"/>
      <c r="D22" s="22"/>
      <c r="E22" s="22"/>
      <c r="F22" s="28" t="n">
        <f aca="false">SUM(F15:G21)</f>
        <v>2219.68</v>
      </c>
      <c r="G22" s="28"/>
      <c r="J22" s="23"/>
      <c r="N22" s="27"/>
    </row>
    <row r="23" customFormat="false" ht="12" hidden="false" customHeight="true" outlineLevel="0" collapsed="false">
      <c r="A23" s="29" t="s">
        <v>21</v>
      </c>
      <c r="B23" s="29"/>
      <c r="C23" s="29"/>
      <c r="D23" s="29"/>
      <c r="E23" s="29"/>
      <c r="F23" s="29"/>
      <c r="G23" s="29"/>
      <c r="J23" s="23"/>
      <c r="K23" s="19"/>
      <c r="N23" s="23"/>
    </row>
    <row r="24" customFormat="false" ht="12" hidden="false" customHeight="true" outlineLevel="0" collapsed="false">
      <c r="A24" s="30" t="s">
        <v>22</v>
      </c>
      <c r="B24" s="30"/>
      <c r="C24" s="30"/>
      <c r="D24" s="31"/>
      <c r="E24" s="31"/>
      <c r="F24" s="31"/>
      <c r="G24" s="31"/>
      <c r="J24" s="23"/>
      <c r="N24" s="23"/>
    </row>
    <row r="25" customFormat="false" ht="12" hidden="false" customHeight="true" outlineLevel="0" collapsed="false">
      <c r="A25" s="32" t="s">
        <v>23</v>
      </c>
      <c r="B25" s="32"/>
      <c r="C25" s="32"/>
      <c r="D25" s="33" t="n">
        <v>0.2</v>
      </c>
      <c r="E25" s="33"/>
      <c r="F25" s="34" t="n">
        <f aca="false">F22*D25</f>
        <v>443.936</v>
      </c>
      <c r="G25" s="34"/>
      <c r="J25" s="23"/>
      <c r="N25" s="23"/>
    </row>
    <row r="26" customFormat="false" ht="12" hidden="false" customHeight="true" outlineLevel="0" collapsed="false">
      <c r="A26" s="32" t="s">
        <v>24</v>
      </c>
      <c r="B26" s="32"/>
      <c r="C26" s="32"/>
      <c r="D26" s="33" t="n">
        <v>0.015</v>
      </c>
      <c r="E26" s="33"/>
      <c r="F26" s="34" t="n">
        <f aca="false">F22*D26</f>
        <v>33.2952</v>
      </c>
      <c r="G26" s="34"/>
      <c r="J26" s="23"/>
      <c r="N26" s="23"/>
    </row>
    <row r="27" customFormat="false" ht="12" hidden="false" customHeight="true" outlineLevel="0" collapsed="false">
      <c r="A27" s="32" t="s">
        <v>25</v>
      </c>
      <c r="B27" s="32"/>
      <c r="C27" s="32"/>
      <c r="D27" s="33" t="n">
        <v>0.01</v>
      </c>
      <c r="E27" s="33"/>
      <c r="F27" s="34" t="n">
        <f aca="false">F22*D27</f>
        <v>22.1968</v>
      </c>
      <c r="G27" s="34"/>
    </row>
    <row r="28" customFormat="false" ht="12" hidden="false" customHeight="true" outlineLevel="0" collapsed="false">
      <c r="A28" s="32" t="s">
        <v>26</v>
      </c>
      <c r="B28" s="32"/>
      <c r="C28" s="32"/>
      <c r="D28" s="33" t="n">
        <v>0.002</v>
      </c>
      <c r="E28" s="33"/>
      <c r="F28" s="34" t="n">
        <f aca="false">F22*D28</f>
        <v>4.43936</v>
      </c>
      <c r="G28" s="34"/>
    </row>
    <row r="29" customFormat="false" ht="12" hidden="false" customHeight="true" outlineLevel="0" collapsed="false">
      <c r="A29" s="32" t="s">
        <v>27</v>
      </c>
      <c r="B29" s="32"/>
      <c r="C29" s="32"/>
      <c r="D29" s="33" t="n">
        <v>0.025</v>
      </c>
      <c r="E29" s="33"/>
      <c r="F29" s="34" t="n">
        <f aca="false">F22*D29</f>
        <v>55.492</v>
      </c>
      <c r="G29" s="34"/>
      <c r="I29" s="35"/>
      <c r="J29" s="36"/>
    </row>
    <row r="30" customFormat="false" ht="12" hidden="false" customHeight="true" outlineLevel="0" collapsed="false">
      <c r="A30" s="32" t="s">
        <v>28</v>
      </c>
      <c r="B30" s="32"/>
      <c r="C30" s="32"/>
      <c r="D30" s="33" t="n">
        <v>0.08</v>
      </c>
      <c r="E30" s="33"/>
      <c r="F30" s="34" t="n">
        <f aca="false">F22*D30</f>
        <v>177.5744</v>
      </c>
      <c r="G30" s="34"/>
      <c r="I30" s="35"/>
      <c r="J30" s="37"/>
    </row>
    <row r="31" customFormat="false" ht="12" hidden="false" customHeight="true" outlineLevel="0" collapsed="false">
      <c r="A31" s="32" t="s">
        <v>29</v>
      </c>
      <c r="B31" s="32"/>
      <c r="C31" s="32"/>
      <c r="D31" s="33" t="n">
        <v>0.03</v>
      </c>
      <c r="E31" s="33"/>
      <c r="F31" s="34" t="n">
        <f aca="false">F22*D31</f>
        <v>66.5904</v>
      </c>
      <c r="G31" s="34"/>
    </row>
    <row r="32" customFormat="false" ht="12" hidden="false" customHeight="true" outlineLevel="0" collapsed="false">
      <c r="A32" s="32" t="s">
        <v>30</v>
      </c>
      <c r="B32" s="32"/>
      <c r="C32" s="32"/>
      <c r="D32" s="33" t="n">
        <v>0.006</v>
      </c>
      <c r="E32" s="33"/>
      <c r="F32" s="34" t="n">
        <f aca="false">F22*D32</f>
        <v>13.31808</v>
      </c>
      <c r="G32" s="34"/>
    </row>
    <row r="33" s="43" customFormat="true" ht="12" hidden="false" customHeight="true" outlineLevel="0" collapsed="false">
      <c r="A33" s="38" t="s">
        <v>31</v>
      </c>
      <c r="B33" s="38"/>
      <c r="C33" s="38"/>
      <c r="D33" s="39" t="n">
        <f aca="false">SUM(D25:E32)</f>
        <v>0.368</v>
      </c>
      <c r="E33" s="39"/>
      <c r="F33" s="40" t="n">
        <f aca="false">SUM(F25:G32)</f>
        <v>816.84224</v>
      </c>
      <c r="G33" s="40"/>
      <c r="H33" s="41"/>
      <c r="I33" s="42"/>
      <c r="J33" s="42"/>
      <c r="K33" s="42"/>
      <c r="L33" s="42"/>
      <c r="M33" s="42"/>
      <c r="N33" s="42"/>
      <c r="O33" s="42"/>
      <c r="P33" s="42"/>
      <c r="Q33" s="42"/>
      <c r="R33" s="42"/>
    </row>
    <row r="34" customFormat="false" ht="12" hidden="false" customHeight="true" outlineLevel="0" collapsed="false">
      <c r="A34" s="30" t="s">
        <v>32</v>
      </c>
      <c r="B34" s="30"/>
      <c r="C34" s="30"/>
      <c r="D34" s="31"/>
      <c r="E34" s="31"/>
      <c r="F34" s="31"/>
      <c r="G34" s="31"/>
    </row>
    <row r="35" customFormat="false" ht="12" hidden="false" customHeight="true" outlineLevel="0" collapsed="false">
      <c r="A35" s="32" t="s">
        <v>33</v>
      </c>
      <c r="B35" s="32"/>
      <c r="C35" s="32"/>
      <c r="D35" s="33" t="n">
        <v>0.1203</v>
      </c>
      <c r="E35" s="33"/>
      <c r="F35" s="34" t="n">
        <f aca="false">F22*D35</f>
        <v>267.027504</v>
      </c>
      <c r="G35" s="34"/>
    </row>
    <row r="36" customFormat="false" ht="12" hidden="false" customHeight="true" outlineLevel="0" collapsed="false">
      <c r="A36" s="32" t="s">
        <v>34</v>
      </c>
      <c r="B36" s="32"/>
      <c r="C36" s="32"/>
      <c r="D36" s="33" t="n">
        <v>0.0185</v>
      </c>
      <c r="E36" s="33"/>
      <c r="F36" s="34" t="n">
        <f aca="false">F22*D36</f>
        <v>41.06408</v>
      </c>
      <c r="G36" s="34"/>
    </row>
    <row r="37" customFormat="false" ht="12" hidden="false" customHeight="true" outlineLevel="0" collapsed="false">
      <c r="A37" s="32" t="s">
        <v>35</v>
      </c>
      <c r="B37" s="32"/>
      <c r="C37" s="32"/>
      <c r="D37" s="33" t="n">
        <v>0.0133</v>
      </c>
      <c r="E37" s="33"/>
      <c r="F37" s="34" t="n">
        <f aca="false">F22*D37</f>
        <v>29.521744</v>
      </c>
      <c r="G37" s="34"/>
    </row>
    <row r="38" customFormat="false" ht="12" hidden="false" customHeight="true" outlineLevel="0" collapsed="false">
      <c r="A38" s="32" t="s">
        <v>36</v>
      </c>
      <c r="B38" s="32"/>
      <c r="C38" s="32"/>
      <c r="D38" s="33" t="n">
        <v>0.0228</v>
      </c>
      <c r="E38" s="33"/>
      <c r="F38" s="34" t="n">
        <f aca="false">F22*D38</f>
        <v>50.608704</v>
      </c>
      <c r="G38" s="34"/>
    </row>
    <row r="39" customFormat="false" ht="12" hidden="false" customHeight="true" outlineLevel="0" collapsed="false">
      <c r="A39" s="32" t="s">
        <v>37</v>
      </c>
      <c r="B39" s="32"/>
      <c r="C39" s="32"/>
      <c r="D39" s="33" t="n">
        <v>0.013</v>
      </c>
      <c r="E39" s="33"/>
      <c r="F39" s="34" t="n">
        <f aca="false">F22*D39</f>
        <v>28.85584</v>
      </c>
      <c r="G39" s="34"/>
    </row>
    <row r="40" customFormat="false" ht="12" hidden="false" customHeight="true" outlineLevel="0" collapsed="false">
      <c r="A40" s="32" t="s">
        <v>38</v>
      </c>
      <c r="B40" s="32"/>
      <c r="C40" s="32"/>
      <c r="D40" s="33" t="n">
        <v>0.0194</v>
      </c>
      <c r="E40" s="33"/>
      <c r="F40" s="34" t="n">
        <f aca="false">F22*D40</f>
        <v>43.061792</v>
      </c>
      <c r="G40" s="34"/>
    </row>
    <row r="41" customFormat="false" ht="12" hidden="false" customHeight="true" outlineLevel="0" collapsed="false">
      <c r="A41" s="32" t="s">
        <v>39</v>
      </c>
      <c r="B41" s="32"/>
      <c r="C41" s="32"/>
      <c r="D41" s="33" t="n">
        <v>0.0833</v>
      </c>
      <c r="E41" s="33"/>
      <c r="F41" s="34" t="n">
        <f aca="false">F22*D41</f>
        <v>184.899344</v>
      </c>
      <c r="G41" s="34"/>
    </row>
    <row r="42" s="43" customFormat="true" ht="12" hidden="false" customHeight="true" outlineLevel="0" collapsed="false">
      <c r="A42" s="38" t="s">
        <v>40</v>
      </c>
      <c r="B42" s="38"/>
      <c r="C42" s="38"/>
      <c r="D42" s="39" t="n">
        <f aca="false">SUM(D35:E41)</f>
        <v>0.2906</v>
      </c>
      <c r="E42" s="39"/>
      <c r="F42" s="40" t="n">
        <f aca="false">SUM(F35:G41)</f>
        <v>645.039008</v>
      </c>
      <c r="G42" s="40"/>
      <c r="H42" s="41"/>
      <c r="I42" s="42"/>
      <c r="J42" s="42"/>
      <c r="K42" s="42"/>
      <c r="L42" s="42"/>
      <c r="M42" s="42"/>
      <c r="N42" s="42"/>
      <c r="O42" s="42"/>
      <c r="P42" s="42"/>
      <c r="Q42" s="42"/>
      <c r="R42" s="42"/>
    </row>
    <row r="43" customFormat="false" ht="12" hidden="false" customHeight="true" outlineLevel="0" collapsed="false">
      <c r="A43" s="30" t="s">
        <v>41</v>
      </c>
      <c r="B43" s="30"/>
      <c r="C43" s="30"/>
      <c r="D43" s="31"/>
      <c r="E43" s="31"/>
      <c r="F43" s="31"/>
      <c r="G43" s="31"/>
    </row>
    <row r="44" customFormat="false" ht="12" hidden="false" customHeight="true" outlineLevel="0" collapsed="false">
      <c r="A44" s="32" t="s">
        <v>42</v>
      </c>
      <c r="B44" s="32"/>
      <c r="C44" s="32"/>
      <c r="D44" s="33" t="n">
        <v>0.0306</v>
      </c>
      <c r="E44" s="33"/>
      <c r="F44" s="34" t="n">
        <f aca="false">F22*D44</f>
        <v>67.922208</v>
      </c>
      <c r="G44" s="34"/>
    </row>
    <row r="45" customFormat="false" ht="12" hidden="false" customHeight="true" outlineLevel="0" collapsed="false">
      <c r="A45" s="32" t="s">
        <v>43</v>
      </c>
      <c r="B45" s="32"/>
      <c r="C45" s="32"/>
      <c r="D45" s="33" t="n">
        <v>0.018</v>
      </c>
      <c r="E45" s="33"/>
      <c r="F45" s="34" t="n">
        <f aca="false">F22*D45</f>
        <v>39.95424</v>
      </c>
      <c r="G45" s="34"/>
    </row>
    <row r="46" customFormat="false" ht="12" hidden="false" customHeight="true" outlineLevel="0" collapsed="false">
      <c r="A46" s="32" t="s">
        <v>44</v>
      </c>
      <c r="B46" s="32"/>
      <c r="C46" s="32"/>
      <c r="D46" s="33" t="n">
        <v>0.04</v>
      </c>
      <c r="E46" s="33"/>
      <c r="F46" s="34" t="n">
        <f aca="false">F22*D46</f>
        <v>88.7872</v>
      </c>
      <c r="G46" s="34"/>
    </row>
    <row r="47" s="43" customFormat="true" ht="12" hidden="false" customHeight="true" outlineLevel="0" collapsed="false">
      <c r="A47" s="38" t="s">
        <v>45</v>
      </c>
      <c r="B47" s="38"/>
      <c r="C47" s="38"/>
      <c r="D47" s="39" t="n">
        <f aca="false">SUM(D44:E46)</f>
        <v>0.0886</v>
      </c>
      <c r="E47" s="39"/>
      <c r="F47" s="40" t="n">
        <f aca="false">SUM(F44:G46)</f>
        <v>196.663648</v>
      </c>
      <c r="G47" s="40"/>
      <c r="H47" s="41"/>
      <c r="I47" s="42"/>
      <c r="J47" s="42"/>
      <c r="K47" s="42"/>
      <c r="L47" s="42"/>
      <c r="M47" s="42"/>
      <c r="N47" s="42"/>
      <c r="O47" s="42"/>
      <c r="P47" s="42"/>
      <c r="Q47" s="42"/>
      <c r="R47" s="42"/>
    </row>
    <row r="48" customFormat="false" ht="12" hidden="false" customHeight="true" outlineLevel="0" collapsed="false">
      <c r="A48" s="30" t="s">
        <v>46</v>
      </c>
      <c r="B48" s="30"/>
      <c r="C48" s="30"/>
      <c r="D48" s="31"/>
      <c r="E48" s="31"/>
      <c r="F48" s="31"/>
      <c r="G48" s="31"/>
    </row>
    <row r="49" customFormat="false" ht="12" hidden="false" customHeight="true" outlineLevel="0" collapsed="false">
      <c r="A49" s="44" t="s">
        <v>47</v>
      </c>
      <c r="B49" s="44"/>
      <c r="C49" s="44"/>
      <c r="D49" s="33" t="n">
        <v>0.1069</v>
      </c>
      <c r="E49" s="33"/>
      <c r="F49" s="34" t="n">
        <f aca="false">F22*D49</f>
        <v>237.283792</v>
      </c>
      <c r="G49" s="34"/>
      <c r="H49" s="45"/>
    </row>
    <row r="50" customFormat="false" ht="12" hidden="false" customHeight="true" outlineLevel="0" collapsed="false">
      <c r="A50" s="38" t="s">
        <v>48</v>
      </c>
      <c r="B50" s="38"/>
      <c r="C50" s="38"/>
      <c r="D50" s="39" t="n">
        <f aca="false">D49</f>
        <v>0.1069</v>
      </c>
      <c r="E50" s="39"/>
      <c r="F50" s="40" t="n">
        <f aca="false">F49</f>
        <v>237.283792</v>
      </c>
      <c r="G50" s="40"/>
      <c r="H50" s="45"/>
    </row>
    <row r="51" customFormat="false" ht="12" hidden="false" customHeight="true" outlineLevel="0" collapsed="false">
      <c r="A51" s="46" t="s">
        <v>49</v>
      </c>
      <c r="B51" s="46"/>
      <c r="C51" s="46"/>
      <c r="D51" s="47" t="n">
        <f aca="false">SUM(D33+D42+D47+D49)</f>
        <v>0.8541</v>
      </c>
      <c r="E51" s="47"/>
      <c r="F51" s="48" t="n">
        <f aca="false">F22*D51</f>
        <v>1895.828688</v>
      </c>
      <c r="G51" s="48"/>
      <c r="H51" s="45"/>
    </row>
    <row r="52" customFormat="false" ht="15.75" hidden="false" customHeight="true" outlineLevel="0" collapsed="false">
      <c r="A52" s="49" t="s">
        <v>50</v>
      </c>
      <c r="B52" s="49"/>
      <c r="C52" s="49"/>
      <c r="D52" s="49"/>
      <c r="E52" s="49"/>
      <c r="F52" s="50" t="n">
        <f aca="false">SUM(F22+F51)</f>
        <v>4115.508688</v>
      </c>
      <c r="G52" s="50"/>
    </row>
    <row r="53" customFormat="false" ht="12" hidden="false" customHeight="true" outlineLevel="0" collapsed="false">
      <c r="A53" s="17" t="s">
        <v>51</v>
      </c>
      <c r="B53" s="17"/>
      <c r="C53" s="17"/>
      <c r="D53" s="17"/>
      <c r="E53" s="17"/>
      <c r="F53" s="17"/>
      <c r="G53" s="17"/>
      <c r="I53" s="35"/>
      <c r="J53" s="35"/>
      <c r="K53" s="35"/>
      <c r="L53" s="35"/>
      <c r="M53" s="35"/>
    </row>
    <row r="54" customFormat="false" ht="12" hidden="false" customHeight="true" outlineLevel="0" collapsed="false">
      <c r="A54" s="32" t="s">
        <v>52</v>
      </c>
      <c r="B54" s="32"/>
      <c r="C54" s="32"/>
      <c r="D54" s="32"/>
      <c r="E54" s="32"/>
      <c r="F54" s="51" t="n">
        <v>100.61</v>
      </c>
      <c r="G54" s="51"/>
      <c r="H54" s="52"/>
      <c r="I54" s="35"/>
      <c r="J54" s="35"/>
      <c r="K54" s="35"/>
      <c r="L54" s="52"/>
    </row>
    <row r="55" customFormat="false" ht="12" hidden="false" customHeight="true" outlineLevel="0" collapsed="false">
      <c r="A55" s="32" t="s">
        <v>53</v>
      </c>
      <c r="B55" s="32"/>
      <c r="C55" s="32"/>
      <c r="D55" s="32"/>
      <c r="E55" s="32"/>
      <c r="F55" s="51" t="n">
        <v>0</v>
      </c>
      <c r="G55" s="51"/>
      <c r="H55" s="52"/>
      <c r="I55" s="35"/>
      <c r="J55" s="35"/>
      <c r="K55" s="35"/>
      <c r="L55" s="52"/>
    </row>
    <row r="56" customFormat="false" ht="12" hidden="false" customHeight="true" outlineLevel="0" collapsed="false">
      <c r="A56" s="32" t="s">
        <v>54</v>
      </c>
      <c r="B56" s="32"/>
      <c r="C56" s="32"/>
      <c r="D56" s="32"/>
      <c r="E56" s="32"/>
      <c r="F56" s="51" t="n">
        <v>45</v>
      </c>
      <c r="G56" s="51"/>
      <c r="I56" s="52"/>
      <c r="J56" s="52"/>
      <c r="K56" s="52"/>
      <c r="L56" s="52"/>
    </row>
    <row r="57" customFormat="false" ht="12" hidden="false" customHeight="true" outlineLevel="0" collapsed="false">
      <c r="A57" s="32" t="s">
        <v>55</v>
      </c>
      <c r="B57" s="32"/>
      <c r="C57" s="32"/>
      <c r="D57" s="32"/>
      <c r="E57" s="32"/>
      <c r="F57" s="51" t="n">
        <f aca="false">(4.5*52)-(6%*F15)</f>
        <v>100.8192</v>
      </c>
      <c r="G57" s="51"/>
    </row>
    <row r="58" customFormat="false" ht="12" hidden="false" customHeight="true" outlineLevel="0" collapsed="false">
      <c r="A58" s="32" t="s">
        <v>56</v>
      </c>
      <c r="B58" s="32"/>
      <c r="C58" s="32"/>
      <c r="D58" s="32"/>
      <c r="E58" s="32"/>
      <c r="F58" s="51" t="n">
        <f aca="false">(18.15*22*90%)</f>
        <v>359.37</v>
      </c>
      <c r="G58" s="51"/>
      <c r="H58" s="53"/>
      <c r="I58" s="53"/>
      <c r="J58" s="53"/>
      <c r="K58" s="53"/>
    </row>
    <row r="59" customFormat="false" ht="12" hidden="false" customHeight="true" outlineLevel="0" collapsed="false">
      <c r="A59" s="32" t="s">
        <v>57</v>
      </c>
      <c r="B59" s="32"/>
      <c r="C59" s="32"/>
      <c r="D59" s="32"/>
      <c r="E59" s="32"/>
      <c r="F59" s="51" t="n">
        <v>19.5</v>
      </c>
      <c r="G59" s="51"/>
    </row>
    <row r="60" customFormat="false" ht="12" hidden="false" customHeight="true" outlineLevel="0" collapsed="false">
      <c r="A60" s="32" t="s">
        <v>58</v>
      </c>
      <c r="B60" s="32"/>
      <c r="C60" s="32"/>
      <c r="D60" s="32"/>
      <c r="E60" s="32"/>
      <c r="F60" s="51" t="n">
        <v>6.9</v>
      </c>
      <c r="G60" s="51"/>
    </row>
    <row r="61" customFormat="false" ht="12" hidden="false" customHeight="true" outlineLevel="0" collapsed="false">
      <c r="A61" s="32" t="s">
        <v>59</v>
      </c>
      <c r="B61" s="32"/>
      <c r="C61" s="32"/>
      <c r="D61" s="32"/>
      <c r="E61" s="32"/>
      <c r="F61" s="51" t="n">
        <v>75.12</v>
      </c>
      <c r="G61" s="51"/>
      <c r="I61" s="52"/>
      <c r="J61" s="52"/>
      <c r="K61" s="52"/>
      <c r="L61" s="52"/>
    </row>
    <row r="62" customFormat="false" ht="12" hidden="false" customHeight="true" outlineLevel="0" collapsed="false">
      <c r="A62" s="32" t="s">
        <v>60</v>
      </c>
      <c r="B62" s="32"/>
      <c r="C62" s="32"/>
      <c r="D62" s="32"/>
      <c r="E62" s="32"/>
      <c r="F62" s="51" t="n">
        <v>23.09</v>
      </c>
      <c r="G62" s="51"/>
      <c r="I62" s="52"/>
      <c r="J62" s="52"/>
      <c r="K62" s="52"/>
      <c r="L62" s="52"/>
    </row>
    <row r="63" customFormat="false" ht="12" hidden="false" customHeight="true" outlineLevel="0" collapsed="false">
      <c r="A63" s="32" t="s">
        <v>61</v>
      </c>
      <c r="B63" s="32"/>
      <c r="C63" s="32"/>
      <c r="D63" s="32"/>
      <c r="E63" s="32"/>
      <c r="F63" s="51" t="n">
        <v>0</v>
      </c>
      <c r="G63" s="51"/>
      <c r="I63" s="52"/>
      <c r="J63" s="52"/>
      <c r="K63" s="52"/>
      <c r="L63" s="52"/>
    </row>
    <row r="64" s="43" customFormat="true" ht="12" hidden="false" customHeight="true" outlineLevel="0" collapsed="false">
      <c r="A64" s="54" t="s">
        <v>62</v>
      </c>
      <c r="B64" s="54"/>
      <c r="C64" s="54"/>
      <c r="D64" s="54"/>
      <c r="E64" s="54"/>
      <c r="F64" s="55" t="n">
        <f aca="false">SUM(F54:G63)</f>
        <v>730.4092</v>
      </c>
      <c r="G64" s="55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</row>
    <row r="65" customFormat="false" ht="12" hidden="false" customHeight="true" outlineLevel="0" collapsed="false">
      <c r="A65" s="29" t="s">
        <v>63</v>
      </c>
      <c r="B65" s="29"/>
      <c r="C65" s="29"/>
      <c r="D65" s="29"/>
      <c r="E65" s="29"/>
      <c r="F65" s="29"/>
      <c r="G65" s="29"/>
      <c r="L65" s="5"/>
      <c r="M65" s="5"/>
      <c r="N65" s="5"/>
      <c r="O65" s="5"/>
      <c r="Q65" s="42"/>
    </row>
    <row r="66" customFormat="false" ht="12" hidden="false" customHeight="true" outlineLevel="0" collapsed="false">
      <c r="A66" s="32" t="s">
        <v>64</v>
      </c>
      <c r="B66" s="32"/>
      <c r="C66" s="32"/>
      <c r="D66" s="33" t="n">
        <v>0.05</v>
      </c>
      <c r="E66" s="33"/>
      <c r="F66" s="51" t="n">
        <f aca="false">SUM(F52+F64)*D66</f>
        <v>242.2958944</v>
      </c>
      <c r="G66" s="51"/>
      <c r="H66" s="56"/>
      <c r="J66" s="57"/>
      <c r="L66" s="57"/>
      <c r="M66" s="57"/>
      <c r="N66" s="57"/>
      <c r="O66" s="57"/>
      <c r="Q66" s="57"/>
    </row>
    <row r="67" customFormat="false" ht="12" hidden="false" customHeight="true" outlineLevel="0" collapsed="false">
      <c r="A67" s="32" t="s">
        <v>65</v>
      </c>
      <c r="B67" s="32"/>
      <c r="C67" s="32"/>
      <c r="D67" s="33" t="n">
        <v>0.1</v>
      </c>
      <c r="E67" s="33"/>
      <c r="F67" s="51" t="n">
        <f aca="false">SUM(F52+F64+F66)*D67</f>
        <v>508.82137824</v>
      </c>
      <c r="G67" s="51"/>
      <c r="H67" s="56"/>
      <c r="I67" s="58"/>
      <c r="J67" s="57"/>
    </row>
    <row r="68" customFormat="false" ht="12" hidden="false" customHeight="true" outlineLevel="0" collapsed="false">
      <c r="A68" s="30" t="s">
        <v>66</v>
      </c>
      <c r="B68" s="30"/>
      <c r="C68" s="30"/>
      <c r="D68" s="59" t="n">
        <f aca="false">SUM(D66:E67)</f>
        <v>0.15</v>
      </c>
      <c r="E68" s="59"/>
      <c r="F68" s="60" t="n">
        <f aca="false">SUM(F66:G67)</f>
        <v>751.11727264</v>
      </c>
      <c r="G68" s="60"/>
    </row>
    <row r="69" customFormat="false" ht="12" hidden="false" customHeight="true" outlineLevel="0" collapsed="false">
      <c r="A69" s="17" t="s">
        <v>67</v>
      </c>
      <c r="B69" s="17"/>
      <c r="C69" s="17"/>
      <c r="D69" s="17"/>
      <c r="E69" s="17"/>
      <c r="F69" s="17"/>
      <c r="G69" s="17"/>
    </row>
    <row r="70" customFormat="false" ht="12" hidden="false" customHeight="true" outlineLevel="0" collapsed="false">
      <c r="A70" s="32" t="s">
        <v>68</v>
      </c>
      <c r="B70" s="32"/>
      <c r="C70" s="32"/>
      <c r="D70" s="33" t="n">
        <v>0.05</v>
      </c>
      <c r="E70" s="33"/>
      <c r="F70" s="61" t="n">
        <f aca="false">(H71/H74)*D70</f>
        <v>326.357735314286</v>
      </c>
      <c r="G70" s="61"/>
    </row>
    <row r="71" customFormat="false" ht="12" hidden="false" customHeight="true" outlineLevel="0" collapsed="false">
      <c r="A71" s="32" t="s">
        <v>69</v>
      </c>
      <c r="B71" s="32"/>
      <c r="C71" s="32"/>
      <c r="D71" s="33" t="n">
        <v>0.076</v>
      </c>
      <c r="E71" s="33"/>
      <c r="F71" s="61" t="n">
        <f aca="false">(H71/H74)*D71</f>
        <v>496.063757677714</v>
      </c>
      <c r="G71" s="61"/>
      <c r="H71" s="62" t="n">
        <f aca="false">SUM(F52+F64+F68)</f>
        <v>5597.03516064</v>
      </c>
    </row>
    <row r="72" customFormat="false" ht="12" hidden="true" customHeight="true" outlineLevel="0" collapsed="false">
      <c r="A72" s="32" t="s">
        <v>70</v>
      </c>
      <c r="B72" s="32"/>
      <c r="C72" s="32"/>
      <c r="D72" s="33" t="n">
        <v>0</v>
      </c>
      <c r="E72" s="33"/>
      <c r="F72" s="61" t="n">
        <f aca="false">(H71/H74)*D72</f>
        <v>0</v>
      </c>
      <c r="G72" s="61"/>
      <c r="H72" s="62"/>
    </row>
    <row r="73" customFormat="false" ht="12" hidden="true" customHeight="true" outlineLevel="0" collapsed="false">
      <c r="A73" s="32" t="s">
        <v>71</v>
      </c>
      <c r="B73" s="32"/>
      <c r="C73" s="32"/>
      <c r="D73" s="33" t="n">
        <v>0</v>
      </c>
      <c r="E73" s="33"/>
      <c r="F73" s="61" t="n">
        <f aca="false">(H71/H74)*D73</f>
        <v>0</v>
      </c>
      <c r="G73" s="61"/>
      <c r="H73" s="62"/>
    </row>
    <row r="74" customFormat="false" ht="12" hidden="false" customHeight="true" outlineLevel="0" collapsed="false">
      <c r="A74" s="32" t="s">
        <v>72</v>
      </c>
      <c r="B74" s="32"/>
      <c r="C74" s="32"/>
      <c r="D74" s="33" t="n">
        <v>0.0165</v>
      </c>
      <c r="E74" s="33"/>
      <c r="F74" s="61" t="n">
        <f aca="false">(H71/H74)*D74</f>
        <v>107.698052653714</v>
      </c>
      <c r="G74" s="61"/>
      <c r="H74" s="63" t="n">
        <f aca="false">1-D75</f>
        <v>0.8575</v>
      </c>
    </row>
    <row r="75" customFormat="false" ht="12" hidden="false" customHeight="true" outlineLevel="0" collapsed="false">
      <c r="A75" s="17" t="s">
        <v>73</v>
      </c>
      <c r="B75" s="17"/>
      <c r="C75" s="17"/>
      <c r="D75" s="64" t="n">
        <f aca="false">SUM(D70:E74)</f>
        <v>0.1425</v>
      </c>
      <c r="E75" s="64"/>
      <c r="F75" s="65" t="n">
        <f aca="false">SUM(F70:G74)</f>
        <v>930.119545645714</v>
      </c>
      <c r="G75" s="65"/>
    </row>
    <row r="76" customFormat="false" ht="12" hidden="false" customHeight="true" outlineLevel="0" collapsed="false">
      <c r="A76" s="29" t="s">
        <v>74</v>
      </c>
      <c r="B76" s="29"/>
      <c r="C76" s="29"/>
      <c r="D76" s="29"/>
      <c r="E76" s="29"/>
      <c r="F76" s="29"/>
      <c r="G76" s="29"/>
    </row>
    <row r="77" customFormat="false" ht="12" hidden="false" customHeight="true" outlineLevel="0" collapsed="false">
      <c r="A77" s="32" t="s">
        <v>75</v>
      </c>
      <c r="B77" s="32"/>
      <c r="C77" s="32"/>
      <c r="D77" s="32"/>
      <c r="E77" s="32"/>
      <c r="F77" s="32"/>
      <c r="G77" s="66" t="n">
        <f aca="false">1-D75</f>
        <v>0.8575</v>
      </c>
    </row>
    <row r="78" customFormat="false" ht="12" hidden="false" customHeight="true" outlineLevel="0" collapsed="false">
      <c r="A78" s="32" t="s">
        <v>76</v>
      </c>
      <c r="B78" s="32"/>
      <c r="C78" s="32"/>
      <c r="D78" s="32"/>
      <c r="E78" s="32"/>
      <c r="F78" s="32"/>
      <c r="G78" s="67" t="n">
        <f aca="false">SUM(F52+F64+F68)</f>
        <v>5597.03516064</v>
      </c>
    </row>
    <row r="79" customFormat="false" ht="12" hidden="false" customHeight="true" outlineLevel="0" collapsed="false">
      <c r="A79" s="32" t="s">
        <v>77</v>
      </c>
      <c r="B79" s="32"/>
      <c r="C79" s="32"/>
      <c r="D79" s="32"/>
      <c r="E79" s="32"/>
      <c r="F79" s="32"/>
      <c r="G79" s="67" t="n">
        <f aca="false">G78/G77</f>
        <v>6527.15470628571</v>
      </c>
    </row>
    <row r="80" customFormat="false" ht="12" hidden="false" customHeight="true" outlineLevel="0" collapsed="false">
      <c r="A80" s="30" t="s">
        <v>78</v>
      </c>
      <c r="B80" s="30"/>
      <c r="C80" s="30"/>
      <c r="D80" s="30"/>
      <c r="E80" s="30"/>
      <c r="F80" s="30"/>
      <c r="G80" s="68" t="n">
        <f aca="false">G79-G78</f>
        <v>930.119545645714</v>
      </c>
    </row>
    <row r="81" customFormat="false" ht="12" hidden="false" customHeight="true" outlineLevel="0" collapsed="false">
      <c r="A81" s="69"/>
      <c r="B81" s="69"/>
      <c r="C81" s="69"/>
      <c r="D81" s="69"/>
      <c r="E81" s="69"/>
      <c r="F81" s="69"/>
      <c r="G81" s="70"/>
    </row>
    <row r="82" customFormat="false" ht="12" hidden="false" customHeight="true" outlineLevel="0" collapsed="false">
      <c r="A82" s="17" t="s">
        <v>79</v>
      </c>
      <c r="B82" s="17"/>
      <c r="C82" s="17"/>
      <c r="D82" s="17"/>
      <c r="E82" s="17"/>
      <c r="F82" s="17"/>
      <c r="G82" s="70" t="n">
        <f aca="false">ROUND(SUM(H71+F75),2)</f>
        <v>6527.15</v>
      </c>
      <c r="H82" s="62"/>
    </row>
    <row r="83" customFormat="false" ht="12" hidden="false" customHeight="true" outlineLevel="0" collapsed="false">
      <c r="A83" s="71"/>
      <c r="B83" s="71"/>
      <c r="C83" s="71"/>
      <c r="D83" s="71"/>
      <c r="E83" s="71"/>
      <c r="F83" s="71"/>
      <c r="G83" s="71"/>
    </row>
    <row r="84" customFormat="false" ht="12" hidden="false" customHeight="true" outlineLevel="0" collapsed="false">
      <c r="G84" s="72"/>
    </row>
    <row r="87" customFormat="false" ht="12" hidden="false" customHeight="true" outlineLevel="0" collapsed="false">
      <c r="A87" s="42"/>
      <c r="B87" s="35"/>
      <c r="C87" s="35"/>
    </row>
    <row r="88" customFormat="false" ht="12" hidden="false" customHeight="true" outlineLevel="0" collapsed="false">
      <c r="A88" s="42"/>
    </row>
    <row r="89" customFormat="false" ht="12" hidden="false" customHeight="true" outlineLevel="0" collapsed="false">
      <c r="A89" s="42"/>
      <c r="B89" s="73"/>
      <c r="C89" s="73"/>
    </row>
  </sheetData>
  <mergeCells count="184">
    <mergeCell ref="A2:G2"/>
    <mergeCell ref="A3:G3"/>
    <mergeCell ref="A5:G5"/>
    <mergeCell ref="C8:E8"/>
    <mergeCell ref="C9:E9"/>
    <mergeCell ref="A12:C13"/>
    <mergeCell ref="D12:E12"/>
    <mergeCell ref="F12:G12"/>
    <mergeCell ref="D13:E13"/>
    <mergeCell ref="F13:G13"/>
    <mergeCell ref="A14:C14"/>
    <mergeCell ref="D14:E14"/>
    <mergeCell ref="F14:G14"/>
    <mergeCell ref="A15:C15"/>
    <mergeCell ref="D15:E15"/>
    <mergeCell ref="F15:G15"/>
    <mergeCell ref="A16:C16"/>
    <mergeCell ref="D16:E16"/>
    <mergeCell ref="F16:G16"/>
    <mergeCell ref="A17:C17"/>
    <mergeCell ref="D17:E17"/>
    <mergeCell ref="F17:G17"/>
    <mergeCell ref="A18:C18"/>
    <mergeCell ref="D18:E18"/>
    <mergeCell ref="F18:G18"/>
    <mergeCell ref="A19:C19"/>
    <mergeCell ref="D19:E19"/>
    <mergeCell ref="F19:G19"/>
    <mergeCell ref="A20:C20"/>
    <mergeCell ref="D20:E20"/>
    <mergeCell ref="F20:G20"/>
    <mergeCell ref="A21:C21"/>
    <mergeCell ref="D21:E21"/>
    <mergeCell ref="F21:G21"/>
    <mergeCell ref="A22:C22"/>
    <mergeCell ref="D22:E22"/>
    <mergeCell ref="F22:G22"/>
    <mergeCell ref="A23:G23"/>
    <mergeCell ref="A24:C24"/>
    <mergeCell ref="D24:E24"/>
    <mergeCell ref="F24:G24"/>
    <mergeCell ref="A25:C25"/>
    <mergeCell ref="D25:E25"/>
    <mergeCell ref="F25:G25"/>
    <mergeCell ref="A26:C26"/>
    <mergeCell ref="D26:E26"/>
    <mergeCell ref="F26:G26"/>
    <mergeCell ref="A27:C27"/>
    <mergeCell ref="D27:E27"/>
    <mergeCell ref="F27:G27"/>
    <mergeCell ref="A28:C28"/>
    <mergeCell ref="D28:E28"/>
    <mergeCell ref="F28:G28"/>
    <mergeCell ref="A29:C29"/>
    <mergeCell ref="D29:E29"/>
    <mergeCell ref="F29:G29"/>
    <mergeCell ref="A30:C30"/>
    <mergeCell ref="D30:E30"/>
    <mergeCell ref="F30:G30"/>
    <mergeCell ref="A31:C31"/>
    <mergeCell ref="D31:E31"/>
    <mergeCell ref="F31:G31"/>
    <mergeCell ref="A32:C32"/>
    <mergeCell ref="D32:E32"/>
    <mergeCell ref="F32:G32"/>
    <mergeCell ref="A33:C33"/>
    <mergeCell ref="D33:E33"/>
    <mergeCell ref="F33:G33"/>
    <mergeCell ref="A34:C34"/>
    <mergeCell ref="D34:E34"/>
    <mergeCell ref="F34:G34"/>
    <mergeCell ref="A35:C35"/>
    <mergeCell ref="D35:E35"/>
    <mergeCell ref="F35:G35"/>
    <mergeCell ref="A36:C36"/>
    <mergeCell ref="D36:E36"/>
    <mergeCell ref="F36:G36"/>
    <mergeCell ref="A37:C37"/>
    <mergeCell ref="D37:E37"/>
    <mergeCell ref="F37:G37"/>
    <mergeCell ref="A38:C38"/>
    <mergeCell ref="D38:E38"/>
    <mergeCell ref="F38:G38"/>
    <mergeCell ref="A39:C39"/>
    <mergeCell ref="D39:E39"/>
    <mergeCell ref="F39:G39"/>
    <mergeCell ref="A40:C40"/>
    <mergeCell ref="D40:E40"/>
    <mergeCell ref="F40:G40"/>
    <mergeCell ref="A41:C41"/>
    <mergeCell ref="D41:E41"/>
    <mergeCell ref="F41:G41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45:C45"/>
    <mergeCell ref="D45:E45"/>
    <mergeCell ref="F45:G45"/>
    <mergeCell ref="A46:C46"/>
    <mergeCell ref="D46:E46"/>
    <mergeCell ref="F46:G46"/>
    <mergeCell ref="A47:C47"/>
    <mergeCell ref="D47:E47"/>
    <mergeCell ref="F47:G47"/>
    <mergeCell ref="A48:C48"/>
    <mergeCell ref="D48:E48"/>
    <mergeCell ref="F48:G48"/>
    <mergeCell ref="A49:C49"/>
    <mergeCell ref="D49:E49"/>
    <mergeCell ref="F49:G49"/>
    <mergeCell ref="A50:C50"/>
    <mergeCell ref="D50:E50"/>
    <mergeCell ref="F50:G50"/>
    <mergeCell ref="A51:C51"/>
    <mergeCell ref="D51:E51"/>
    <mergeCell ref="F51:G51"/>
    <mergeCell ref="A52:E52"/>
    <mergeCell ref="F52:G52"/>
    <mergeCell ref="A53:G53"/>
    <mergeCell ref="A54:E54"/>
    <mergeCell ref="F54:G54"/>
    <mergeCell ref="A55:E55"/>
    <mergeCell ref="F55:G55"/>
    <mergeCell ref="A56:E56"/>
    <mergeCell ref="F56:G56"/>
    <mergeCell ref="A57:E57"/>
    <mergeCell ref="F57:G57"/>
    <mergeCell ref="A58:E58"/>
    <mergeCell ref="F58:G58"/>
    <mergeCell ref="A59:E59"/>
    <mergeCell ref="F59:G59"/>
    <mergeCell ref="A60:E60"/>
    <mergeCell ref="F60:G60"/>
    <mergeCell ref="A61:E61"/>
    <mergeCell ref="F61:G61"/>
    <mergeCell ref="A62:E62"/>
    <mergeCell ref="F62:G62"/>
    <mergeCell ref="A63:E63"/>
    <mergeCell ref="F63:G63"/>
    <mergeCell ref="A64:E64"/>
    <mergeCell ref="F64:G64"/>
    <mergeCell ref="A65:G65"/>
    <mergeCell ref="A66:C66"/>
    <mergeCell ref="D66:E66"/>
    <mergeCell ref="F66:G66"/>
    <mergeCell ref="A67:C67"/>
    <mergeCell ref="D67:E67"/>
    <mergeCell ref="F67:G67"/>
    <mergeCell ref="A68:C68"/>
    <mergeCell ref="D68:E68"/>
    <mergeCell ref="F68:G68"/>
    <mergeCell ref="A69:G69"/>
    <mergeCell ref="A70:C70"/>
    <mergeCell ref="D70:E70"/>
    <mergeCell ref="F70:G70"/>
    <mergeCell ref="A71:C71"/>
    <mergeCell ref="D71:E71"/>
    <mergeCell ref="F71:G71"/>
    <mergeCell ref="A72:C72"/>
    <mergeCell ref="D72:E72"/>
    <mergeCell ref="F72:G72"/>
    <mergeCell ref="A73:C73"/>
    <mergeCell ref="D73:E73"/>
    <mergeCell ref="F73:G73"/>
    <mergeCell ref="A74:C74"/>
    <mergeCell ref="D74:E74"/>
    <mergeCell ref="F74:G74"/>
    <mergeCell ref="A75:C75"/>
    <mergeCell ref="D75:E75"/>
    <mergeCell ref="F75:G75"/>
    <mergeCell ref="A76:G76"/>
    <mergeCell ref="A77:F77"/>
    <mergeCell ref="A78:F78"/>
    <mergeCell ref="A79:F79"/>
    <mergeCell ref="A80:F80"/>
    <mergeCell ref="A81:F81"/>
    <mergeCell ref="A82:F82"/>
    <mergeCell ref="A83:G83"/>
  </mergeCells>
  <printOptions headings="false" gridLines="false" gridLinesSet="true" horizontalCentered="false" verticalCentered="false"/>
  <pageMargins left="0.816666666666667" right="0.7875" top="1.32361111111111" bottom="1.37986111111111" header="0.511811023622047" footer="0.511811023622047"/>
  <pageSetup paperSize="9" scale="7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R9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9.71484375" defaultRowHeight="12" zeroHeight="false" outlineLevelRow="0" outlineLevelCol="0"/>
  <cols>
    <col collapsed="false" customWidth="true" hidden="false" outlineLevel="0" max="1" min="1" style="1" width="15.29"/>
    <col collapsed="false" customWidth="true" hidden="false" outlineLevel="0" max="3" min="2" style="1" width="30.29"/>
    <col collapsed="false" customWidth="false" hidden="false" outlineLevel="0" max="6" min="4" style="1" width="9.71"/>
    <col collapsed="false" customWidth="true" hidden="false" outlineLevel="0" max="7" min="7" style="1" width="12.42"/>
    <col collapsed="false" customWidth="true" hidden="false" outlineLevel="0" max="8" min="8" style="1" width="11.71"/>
    <col collapsed="false" customWidth="true" hidden="false" outlineLevel="0" max="9" min="9" style="2" width="26.15"/>
    <col collapsed="false" customWidth="true" hidden="false" outlineLevel="0" max="10" min="10" style="2" width="13.29"/>
    <col collapsed="false" customWidth="false" hidden="false" outlineLevel="0" max="11" min="11" style="2" width="9.71"/>
    <col collapsed="false" customWidth="true" hidden="false" outlineLevel="0" max="12" min="12" style="2" width="27.42"/>
    <col collapsed="false" customWidth="true" hidden="false" outlineLevel="0" max="13" min="13" style="2" width="13.15"/>
    <col collapsed="false" customWidth="true" hidden="false" outlineLevel="0" max="15" min="14" style="2" width="12.57"/>
    <col collapsed="false" customWidth="true" hidden="false" outlineLevel="0" max="16" min="16" style="2" width="12.42"/>
    <col collapsed="false" customWidth="true" hidden="false" outlineLevel="0" max="17" min="17" style="2" width="16.29"/>
    <col collapsed="false" customWidth="false" hidden="false" outlineLevel="0" max="16384" min="18" style="2" width="9.71"/>
  </cols>
  <sheetData>
    <row r="2" customFormat="false" ht="17.35" hidden="false" customHeight="false" outlineLevel="0" collapsed="false">
      <c r="A2" s="3" t="s">
        <v>0</v>
      </c>
      <c r="B2" s="3"/>
      <c r="C2" s="3"/>
      <c r="D2" s="3"/>
      <c r="E2" s="3"/>
      <c r="F2" s="3"/>
      <c r="G2" s="3"/>
    </row>
    <row r="3" customFormat="false" ht="12.8" hidden="false" customHeight="false" outlineLevel="0" collapsed="false">
      <c r="A3" s="4" t="s">
        <v>1</v>
      </c>
      <c r="B3" s="4"/>
      <c r="C3" s="4"/>
      <c r="D3" s="4"/>
      <c r="E3" s="4"/>
      <c r="F3" s="4"/>
      <c r="G3" s="4"/>
    </row>
    <row r="4" customFormat="false" ht="12.8" hidden="false" customHeight="false" outlineLevel="0" collapsed="false">
      <c r="A4" s="5"/>
      <c r="B4" s="5"/>
      <c r="C4" s="5"/>
      <c r="D4" s="5"/>
      <c r="E4" s="5"/>
      <c r="F4" s="5"/>
      <c r="G4" s="5"/>
    </row>
    <row r="5" customFormat="false" ht="27" hidden="false" customHeight="true" outlineLevel="0" collapsed="false">
      <c r="A5" s="74" t="s">
        <v>84</v>
      </c>
      <c r="B5" s="74"/>
      <c r="C5" s="74"/>
      <c r="D5" s="74"/>
      <c r="E5" s="74"/>
      <c r="F5" s="74"/>
      <c r="G5" s="74"/>
    </row>
    <row r="6" customFormat="false" ht="12.8" hidden="false" customHeight="false" outlineLevel="0" collapsed="false">
      <c r="A6" s="5"/>
      <c r="B6" s="5"/>
      <c r="C6" s="5"/>
      <c r="D6" s="5"/>
      <c r="E6" s="5"/>
      <c r="F6" s="5"/>
      <c r="G6" s="5"/>
    </row>
    <row r="7" customFormat="false" ht="12.8" hidden="false" customHeight="false" outlineLevel="0" collapsed="false">
      <c r="A7" s="5"/>
      <c r="B7" s="5"/>
      <c r="C7" s="5"/>
      <c r="D7" s="5"/>
      <c r="E7" s="5"/>
      <c r="F7" s="5"/>
      <c r="G7" s="5"/>
    </row>
    <row r="8" customFormat="false" ht="23.85" hidden="false" customHeight="true" outlineLevel="0" collapsed="false">
      <c r="A8" s="5"/>
      <c r="B8" s="7" t="s">
        <v>3</v>
      </c>
      <c r="C8" s="8" t="s">
        <v>85</v>
      </c>
      <c r="D8" s="8"/>
      <c r="E8" s="8"/>
      <c r="F8" s="5"/>
      <c r="G8" s="5"/>
    </row>
    <row r="9" customFormat="false" ht="12" hidden="false" customHeight="true" outlineLevel="0" collapsed="false">
      <c r="A9" s="9"/>
      <c r="B9" s="10" t="s">
        <v>5</v>
      </c>
      <c r="C9" s="11" t="s">
        <v>6</v>
      </c>
      <c r="D9" s="11"/>
      <c r="E9" s="11"/>
      <c r="F9" s="9"/>
      <c r="G9" s="9"/>
    </row>
    <row r="10" s="15" customFormat="true" ht="12" hidden="false" customHeight="true" outlineLevel="0" collapsed="false">
      <c r="A10" s="12"/>
      <c r="B10" s="13"/>
      <c r="C10" s="14"/>
      <c r="D10" s="14"/>
      <c r="E10" s="14"/>
      <c r="F10" s="12"/>
      <c r="G10" s="12"/>
    </row>
    <row r="11" customFormat="false" ht="12" hidden="false" customHeight="true" outlineLevel="0" collapsed="false">
      <c r="A11" s="9"/>
      <c r="B11" s="9"/>
      <c r="C11" s="9"/>
      <c r="D11" s="9"/>
      <c r="E11" s="9"/>
      <c r="F11" s="9"/>
      <c r="G11" s="9"/>
    </row>
    <row r="12" customFormat="false" ht="12" hidden="false" customHeight="true" outlineLevel="0" collapsed="false">
      <c r="A12" s="16" t="s">
        <v>7</v>
      </c>
      <c r="B12" s="16"/>
      <c r="C12" s="16"/>
      <c r="D12" s="17" t="s">
        <v>8</v>
      </c>
      <c r="E12" s="17"/>
      <c r="F12" s="17" t="s">
        <v>9</v>
      </c>
      <c r="G12" s="17"/>
      <c r="I12" s="18"/>
      <c r="J12" s="19"/>
    </row>
    <row r="13" customFormat="false" ht="12" hidden="false" customHeight="true" outlineLevel="0" collapsed="false">
      <c r="A13" s="16"/>
      <c r="B13" s="16"/>
      <c r="C13" s="16"/>
      <c r="D13" s="17" t="s">
        <v>10</v>
      </c>
      <c r="E13" s="17"/>
      <c r="F13" s="17" t="s">
        <v>11</v>
      </c>
      <c r="G13" s="17"/>
      <c r="I13" s="18"/>
      <c r="J13" s="20"/>
    </row>
    <row r="14" customFormat="false" ht="12" hidden="false" customHeight="true" outlineLevel="0" collapsed="false">
      <c r="A14" s="21" t="s">
        <v>12</v>
      </c>
      <c r="B14" s="21"/>
      <c r="C14" s="21"/>
      <c r="D14" s="22"/>
      <c r="E14" s="22"/>
      <c r="F14" s="22"/>
      <c r="G14" s="22"/>
      <c r="J14" s="23"/>
    </row>
    <row r="15" customFormat="false" ht="12.75" hidden="false" customHeight="true" outlineLevel="0" collapsed="false">
      <c r="A15" s="24" t="s">
        <v>13</v>
      </c>
      <c r="B15" s="24"/>
      <c r="C15" s="24"/>
      <c r="D15" s="22"/>
      <c r="E15" s="22"/>
      <c r="F15" s="25" t="n">
        <v>2645.33</v>
      </c>
      <c r="G15" s="25"/>
      <c r="H15" s="26"/>
      <c r="J15" s="20"/>
    </row>
    <row r="16" customFormat="false" ht="12.75" hidden="false" customHeight="true" outlineLevel="0" collapsed="false">
      <c r="A16" s="24" t="s">
        <v>14</v>
      </c>
      <c r="B16" s="24"/>
      <c r="C16" s="24"/>
      <c r="D16" s="22"/>
      <c r="E16" s="22"/>
      <c r="F16" s="25" t="n">
        <f aca="false">D16*1412</f>
        <v>0</v>
      </c>
      <c r="G16" s="25"/>
      <c r="J16" s="23"/>
      <c r="N16" s="23"/>
    </row>
    <row r="17" customFormat="false" ht="12" hidden="false" customHeight="true" outlineLevel="0" collapsed="false">
      <c r="A17" s="24" t="s">
        <v>15</v>
      </c>
      <c r="B17" s="24"/>
      <c r="C17" s="24"/>
      <c r="D17" s="22"/>
      <c r="E17" s="22"/>
      <c r="F17" s="25" t="n">
        <f aca="false">F15*D17</f>
        <v>0</v>
      </c>
      <c r="G17" s="25"/>
      <c r="J17" s="23"/>
      <c r="K17" s="19"/>
      <c r="N17" s="27"/>
    </row>
    <row r="18" customFormat="false" ht="12" hidden="false" customHeight="true" outlineLevel="0" collapsed="false">
      <c r="A18" s="24" t="s">
        <v>16</v>
      </c>
      <c r="B18" s="24"/>
      <c r="C18" s="24"/>
      <c r="D18" s="22"/>
      <c r="E18" s="22"/>
      <c r="F18" s="25" t="n">
        <v>0</v>
      </c>
      <c r="G18" s="25"/>
      <c r="J18" s="23"/>
      <c r="K18" s="19"/>
      <c r="N18" s="27"/>
    </row>
    <row r="19" customFormat="false" ht="12" hidden="false" customHeight="true" outlineLevel="0" collapsed="false">
      <c r="A19" s="24" t="s">
        <v>17</v>
      </c>
      <c r="B19" s="24"/>
      <c r="C19" s="24"/>
      <c r="D19" s="22"/>
      <c r="E19" s="22"/>
      <c r="F19" s="25" t="n">
        <v>0</v>
      </c>
      <c r="G19" s="25"/>
      <c r="J19" s="23"/>
      <c r="K19" s="19"/>
      <c r="N19" s="23"/>
    </row>
    <row r="20" customFormat="false" ht="12" hidden="false" customHeight="true" outlineLevel="0" collapsed="false">
      <c r="A20" s="24" t="s">
        <v>18</v>
      </c>
      <c r="B20" s="24"/>
      <c r="C20" s="24"/>
      <c r="D20" s="22"/>
      <c r="E20" s="22"/>
      <c r="F20" s="25" t="n">
        <v>0</v>
      </c>
      <c r="G20" s="25"/>
      <c r="J20" s="23"/>
      <c r="K20" s="19"/>
      <c r="N20" s="23"/>
    </row>
    <row r="21" customFormat="false" ht="12" hidden="false" customHeight="true" outlineLevel="0" collapsed="false">
      <c r="A21" s="24" t="s">
        <v>19</v>
      </c>
      <c r="B21" s="24"/>
      <c r="C21" s="24"/>
      <c r="D21" s="22"/>
      <c r="E21" s="22"/>
      <c r="F21" s="25" t="n">
        <v>0</v>
      </c>
      <c r="G21" s="25"/>
      <c r="J21" s="23"/>
      <c r="K21" s="19"/>
      <c r="N21" s="23"/>
    </row>
    <row r="22" customFormat="false" ht="12" hidden="false" customHeight="true" outlineLevel="0" collapsed="false">
      <c r="A22" s="21" t="s">
        <v>20</v>
      </c>
      <c r="B22" s="21"/>
      <c r="C22" s="21"/>
      <c r="D22" s="22"/>
      <c r="E22" s="22"/>
      <c r="F22" s="28" t="n">
        <f aca="false">SUM(F15:G21)</f>
        <v>2645.33</v>
      </c>
      <c r="G22" s="28"/>
      <c r="J22" s="23"/>
      <c r="N22" s="27"/>
    </row>
    <row r="23" customFormat="false" ht="12" hidden="false" customHeight="true" outlineLevel="0" collapsed="false">
      <c r="A23" s="29" t="s">
        <v>21</v>
      </c>
      <c r="B23" s="29"/>
      <c r="C23" s="29"/>
      <c r="D23" s="29"/>
      <c r="E23" s="29"/>
      <c r="F23" s="29"/>
      <c r="G23" s="29"/>
      <c r="J23" s="23"/>
      <c r="K23" s="19"/>
      <c r="N23" s="23"/>
    </row>
    <row r="24" customFormat="false" ht="12" hidden="false" customHeight="true" outlineLevel="0" collapsed="false">
      <c r="A24" s="30" t="s">
        <v>22</v>
      </c>
      <c r="B24" s="30"/>
      <c r="C24" s="30"/>
      <c r="D24" s="31"/>
      <c r="E24" s="31"/>
      <c r="F24" s="31"/>
      <c r="G24" s="31"/>
      <c r="J24" s="23"/>
      <c r="N24" s="23"/>
    </row>
    <row r="25" customFormat="false" ht="12" hidden="false" customHeight="true" outlineLevel="0" collapsed="false">
      <c r="A25" s="32" t="s">
        <v>23</v>
      </c>
      <c r="B25" s="32"/>
      <c r="C25" s="32"/>
      <c r="D25" s="33" t="n">
        <v>0.2</v>
      </c>
      <c r="E25" s="33"/>
      <c r="F25" s="34" t="n">
        <f aca="false">F22*D25</f>
        <v>529.066</v>
      </c>
      <c r="G25" s="34"/>
      <c r="J25" s="23"/>
      <c r="N25" s="23"/>
    </row>
    <row r="26" customFormat="false" ht="12" hidden="false" customHeight="true" outlineLevel="0" collapsed="false">
      <c r="A26" s="32" t="s">
        <v>24</v>
      </c>
      <c r="B26" s="32"/>
      <c r="C26" s="32"/>
      <c r="D26" s="33" t="n">
        <v>0.015</v>
      </c>
      <c r="E26" s="33"/>
      <c r="F26" s="34" t="n">
        <f aca="false">F22*D26</f>
        <v>39.67995</v>
      </c>
      <c r="G26" s="34"/>
      <c r="J26" s="23"/>
      <c r="N26" s="23"/>
    </row>
    <row r="27" customFormat="false" ht="12" hidden="false" customHeight="true" outlineLevel="0" collapsed="false">
      <c r="A27" s="32" t="s">
        <v>25</v>
      </c>
      <c r="B27" s="32"/>
      <c r="C27" s="32"/>
      <c r="D27" s="33" t="n">
        <v>0.01</v>
      </c>
      <c r="E27" s="33"/>
      <c r="F27" s="34" t="n">
        <f aca="false">F22*D27</f>
        <v>26.4533</v>
      </c>
      <c r="G27" s="34"/>
    </row>
    <row r="28" customFormat="false" ht="12" hidden="false" customHeight="true" outlineLevel="0" collapsed="false">
      <c r="A28" s="32" t="s">
        <v>26</v>
      </c>
      <c r="B28" s="32"/>
      <c r="C28" s="32"/>
      <c r="D28" s="33" t="n">
        <v>0.002</v>
      </c>
      <c r="E28" s="33"/>
      <c r="F28" s="34" t="n">
        <f aca="false">F22*D28</f>
        <v>5.29066</v>
      </c>
      <c r="G28" s="34"/>
    </row>
    <row r="29" customFormat="false" ht="12" hidden="false" customHeight="true" outlineLevel="0" collapsed="false">
      <c r="A29" s="32" t="s">
        <v>27</v>
      </c>
      <c r="B29" s="32"/>
      <c r="C29" s="32"/>
      <c r="D29" s="33" t="n">
        <v>0.025</v>
      </c>
      <c r="E29" s="33"/>
      <c r="F29" s="34" t="n">
        <f aca="false">F22*D29</f>
        <v>66.13325</v>
      </c>
      <c r="G29" s="34"/>
      <c r="I29" s="35"/>
      <c r="J29" s="36"/>
    </row>
    <row r="30" customFormat="false" ht="12" hidden="false" customHeight="true" outlineLevel="0" collapsed="false">
      <c r="A30" s="32" t="s">
        <v>28</v>
      </c>
      <c r="B30" s="32"/>
      <c r="C30" s="32"/>
      <c r="D30" s="33" t="n">
        <v>0.08</v>
      </c>
      <c r="E30" s="33"/>
      <c r="F30" s="34" t="n">
        <f aca="false">F22*D30</f>
        <v>211.6264</v>
      </c>
      <c r="G30" s="34"/>
      <c r="I30" s="35"/>
      <c r="J30" s="37"/>
    </row>
    <row r="31" customFormat="false" ht="12" hidden="false" customHeight="true" outlineLevel="0" collapsed="false">
      <c r="A31" s="32" t="s">
        <v>29</v>
      </c>
      <c r="B31" s="32"/>
      <c r="C31" s="32"/>
      <c r="D31" s="33" t="n">
        <v>0.03</v>
      </c>
      <c r="E31" s="33"/>
      <c r="F31" s="34" t="n">
        <f aca="false">F22*D31</f>
        <v>79.3599</v>
      </c>
      <c r="G31" s="34"/>
    </row>
    <row r="32" customFormat="false" ht="12" hidden="false" customHeight="true" outlineLevel="0" collapsed="false">
      <c r="A32" s="32" t="s">
        <v>30</v>
      </c>
      <c r="B32" s="32"/>
      <c r="C32" s="32"/>
      <c r="D32" s="33" t="n">
        <v>0.006</v>
      </c>
      <c r="E32" s="33"/>
      <c r="F32" s="34" t="n">
        <f aca="false">F22*D32</f>
        <v>15.87198</v>
      </c>
      <c r="G32" s="34"/>
    </row>
    <row r="33" s="43" customFormat="true" ht="12" hidden="false" customHeight="true" outlineLevel="0" collapsed="false">
      <c r="A33" s="38" t="s">
        <v>31</v>
      </c>
      <c r="B33" s="38"/>
      <c r="C33" s="38"/>
      <c r="D33" s="39" t="n">
        <f aca="false">SUM(D25:E32)</f>
        <v>0.368</v>
      </c>
      <c r="E33" s="39"/>
      <c r="F33" s="40" t="n">
        <f aca="false">SUM(F25:G32)</f>
        <v>973.48144</v>
      </c>
      <c r="G33" s="40"/>
      <c r="H33" s="41"/>
      <c r="I33" s="42"/>
      <c r="J33" s="42"/>
      <c r="K33" s="42"/>
      <c r="L33" s="42"/>
      <c r="M33" s="42"/>
      <c r="N33" s="42"/>
      <c r="O33" s="42"/>
      <c r="P33" s="42"/>
      <c r="Q33" s="42"/>
      <c r="R33" s="42"/>
    </row>
    <row r="34" customFormat="false" ht="12" hidden="false" customHeight="true" outlineLevel="0" collapsed="false">
      <c r="A34" s="30" t="s">
        <v>32</v>
      </c>
      <c r="B34" s="30"/>
      <c r="C34" s="30"/>
      <c r="D34" s="31"/>
      <c r="E34" s="31"/>
      <c r="F34" s="31"/>
      <c r="G34" s="31"/>
    </row>
    <row r="35" customFormat="false" ht="12" hidden="false" customHeight="true" outlineLevel="0" collapsed="false">
      <c r="A35" s="32" t="s">
        <v>33</v>
      </c>
      <c r="B35" s="32"/>
      <c r="C35" s="32"/>
      <c r="D35" s="33" t="n">
        <v>0.1203</v>
      </c>
      <c r="E35" s="33"/>
      <c r="F35" s="34" t="n">
        <f aca="false">F22*D35</f>
        <v>318.233199</v>
      </c>
      <c r="G35" s="34"/>
    </row>
    <row r="36" customFormat="false" ht="12" hidden="false" customHeight="true" outlineLevel="0" collapsed="false">
      <c r="A36" s="32" t="s">
        <v>34</v>
      </c>
      <c r="B36" s="32"/>
      <c r="C36" s="32"/>
      <c r="D36" s="33" t="n">
        <v>0.0185</v>
      </c>
      <c r="E36" s="33"/>
      <c r="F36" s="34" t="n">
        <f aca="false">F22*D36</f>
        <v>48.938605</v>
      </c>
      <c r="G36" s="34"/>
    </row>
    <row r="37" customFormat="false" ht="12" hidden="false" customHeight="true" outlineLevel="0" collapsed="false">
      <c r="A37" s="32" t="s">
        <v>35</v>
      </c>
      <c r="B37" s="32"/>
      <c r="C37" s="32"/>
      <c r="D37" s="33" t="n">
        <v>0.0133</v>
      </c>
      <c r="E37" s="33"/>
      <c r="F37" s="34" t="n">
        <f aca="false">F22*D37</f>
        <v>35.182889</v>
      </c>
      <c r="G37" s="34"/>
    </row>
    <row r="38" customFormat="false" ht="12" hidden="false" customHeight="true" outlineLevel="0" collapsed="false">
      <c r="A38" s="32" t="s">
        <v>36</v>
      </c>
      <c r="B38" s="32"/>
      <c r="C38" s="32"/>
      <c r="D38" s="33" t="n">
        <v>0.0228</v>
      </c>
      <c r="E38" s="33"/>
      <c r="F38" s="34" t="n">
        <f aca="false">F22*D38</f>
        <v>60.313524</v>
      </c>
      <c r="G38" s="34"/>
    </row>
    <row r="39" customFormat="false" ht="12" hidden="false" customHeight="true" outlineLevel="0" collapsed="false">
      <c r="A39" s="32" t="s">
        <v>37</v>
      </c>
      <c r="B39" s="32"/>
      <c r="C39" s="32"/>
      <c r="D39" s="33" t="n">
        <v>0.013</v>
      </c>
      <c r="E39" s="33"/>
      <c r="F39" s="34" t="n">
        <f aca="false">F22*D39</f>
        <v>34.38929</v>
      </c>
      <c r="G39" s="34"/>
    </row>
    <row r="40" customFormat="false" ht="12" hidden="false" customHeight="true" outlineLevel="0" collapsed="false">
      <c r="A40" s="32" t="s">
        <v>38</v>
      </c>
      <c r="B40" s="32"/>
      <c r="C40" s="32"/>
      <c r="D40" s="33" t="n">
        <v>0.0194</v>
      </c>
      <c r="E40" s="33"/>
      <c r="F40" s="34" t="n">
        <f aca="false">F22*D40</f>
        <v>51.319402</v>
      </c>
      <c r="G40" s="34"/>
    </row>
    <row r="41" customFormat="false" ht="12" hidden="false" customHeight="true" outlineLevel="0" collapsed="false">
      <c r="A41" s="32" t="s">
        <v>39</v>
      </c>
      <c r="B41" s="32"/>
      <c r="C41" s="32"/>
      <c r="D41" s="33" t="n">
        <v>0.0833</v>
      </c>
      <c r="E41" s="33"/>
      <c r="F41" s="34" t="n">
        <f aca="false">F22*D41</f>
        <v>220.355989</v>
      </c>
      <c r="G41" s="34"/>
    </row>
    <row r="42" s="43" customFormat="true" ht="12" hidden="false" customHeight="true" outlineLevel="0" collapsed="false">
      <c r="A42" s="38" t="s">
        <v>40</v>
      </c>
      <c r="B42" s="38"/>
      <c r="C42" s="38"/>
      <c r="D42" s="39" t="n">
        <f aca="false">SUM(D35:E41)</f>
        <v>0.2906</v>
      </c>
      <c r="E42" s="39"/>
      <c r="F42" s="40" t="n">
        <f aca="false">SUM(F35:G41)</f>
        <v>768.732898</v>
      </c>
      <c r="G42" s="40"/>
      <c r="H42" s="41"/>
      <c r="I42" s="42"/>
      <c r="J42" s="42"/>
      <c r="K42" s="42"/>
      <c r="L42" s="42"/>
      <c r="M42" s="42"/>
      <c r="N42" s="42"/>
      <c r="O42" s="42"/>
      <c r="P42" s="42"/>
      <c r="Q42" s="42"/>
      <c r="R42" s="42"/>
    </row>
    <row r="43" customFormat="false" ht="12" hidden="false" customHeight="true" outlineLevel="0" collapsed="false">
      <c r="A43" s="30" t="s">
        <v>41</v>
      </c>
      <c r="B43" s="30"/>
      <c r="C43" s="30"/>
      <c r="D43" s="31"/>
      <c r="E43" s="31"/>
      <c r="F43" s="31"/>
      <c r="G43" s="31"/>
    </row>
    <row r="44" customFormat="false" ht="12" hidden="false" customHeight="true" outlineLevel="0" collapsed="false">
      <c r="A44" s="32" t="s">
        <v>42</v>
      </c>
      <c r="B44" s="32"/>
      <c r="C44" s="32"/>
      <c r="D44" s="33" t="n">
        <v>0.0306</v>
      </c>
      <c r="E44" s="33"/>
      <c r="F44" s="34" t="n">
        <f aca="false">F22*D44</f>
        <v>80.947098</v>
      </c>
      <c r="G44" s="34"/>
    </row>
    <row r="45" customFormat="false" ht="12" hidden="false" customHeight="true" outlineLevel="0" collapsed="false">
      <c r="A45" s="32" t="s">
        <v>43</v>
      </c>
      <c r="B45" s="32"/>
      <c r="C45" s="32"/>
      <c r="D45" s="33" t="n">
        <v>0.018</v>
      </c>
      <c r="E45" s="33"/>
      <c r="F45" s="34" t="n">
        <f aca="false">F22*D45</f>
        <v>47.61594</v>
      </c>
      <c r="G45" s="34"/>
    </row>
    <row r="46" customFormat="false" ht="12" hidden="false" customHeight="true" outlineLevel="0" collapsed="false">
      <c r="A46" s="32" t="s">
        <v>44</v>
      </c>
      <c r="B46" s="32"/>
      <c r="C46" s="32"/>
      <c r="D46" s="33" t="n">
        <v>0.04</v>
      </c>
      <c r="E46" s="33"/>
      <c r="F46" s="34" t="n">
        <f aca="false">F22*D46</f>
        <v>105.8132</v>
      </c>
      <c r="G46" s="34"/>
    </row>
    <row r="47" s="43" customFormat="true" ht="12" hidden="false" customHeight="true" outlineLevel="0" collapsed="false">
      <c r="A47" s="38" t="s">
        <v>45</v>
      </c>
      <c r="B47" s="38"/>
      <c r="C47" s="38"/>
      <c r="D47" s="39" t="n">
        <f aca="false">SUM(D44:E46)</f>
        <v>0.0886</v>
      </c>
      <c r="E47" s="39"/>
      <c r="F47" s="40" t="n">
        <f aca="false">SUM(F44:G46)</f>
        <v>234.376238</v>
      </c>
      <c r="G47" s="40"/>
      <c r="H47" s="41"/>
      <c r="I47" s="42"/>
      <c r="J47" s="42"/>
      <c r="K47" s="42"/>
      <c r="L47" s="42"/>
      <c r="M47" s="42"/>
      <c r="N47" s="42"/>
      <c r="O47" s="42"/>
      <c r="P47" s="42"/>
      <c r="Q47" s="42"/>
      <c r="R47" s="42"/>
    </row>
    <row r="48" customFormat="false" ht="12" hidden="false" customHeight="true" outlineLevel="0" collapsed="false">
      <c r="A48" s="30" t="s">
        <v>46</v>
      </c>
      <c r="B48" s="30"/>
      <c r="C48" s="30"/>
      <c r="D48" s="31"/>
      <c r="E48" s="31"/>
      <c r="F48" s="31"/>
      <c r="G48" s="31"/>
    </row>
    <row r="49" customFormat="false" ht="12" hidden="false" customHeight="true" outlineLevel="0" collapsed="false">
      <c r="A49" s="44" t="s">
        <v>47</v>
      </c>
      <c r="B49" s="44"/>
      <c r="C49" s="44"/>
      <c r="D49" s="33" t="n">
        <v>0.1069</v>
      </c>
      <c r="E49" s="33"/>
      <c r="F49" s="34" t="n">
        <f aca="false">F22*D49</f>
        <v>282.785777</v>
      </c>
      <c r="G49" s="34"/>
      <c r="H49" s="45"/>
    </row>
    <row r="50" customFormat="false" ht="12" hidden="false" customHeight="true" outlineLevel="0" collapsed="false">
      <c r="A50" s="38" t="s">
        <v>48</v>
      </c>
      <c r="B50" s="38"/>
      <c r="C50" s="38"/>
      <c r="D50" s="39" t="n">
        <f aca="false">D49</f>
        <v>0.1069</v>
      </c>
      <c r="E50" s="39"/>
      <c r="F50" s="40" t="n">
        <f aca="false">F49</f>
        <v>282.785777</v>
      </c>
      <c r="G50" s="40"/>
      <c r="H50" s="45"/>
    </row>
    <row r="51" customFormat="false" ht="12" hidden="false" customHeight="true" outlineLevel="0" collapsed="false">
      <c r="A51" s="46" t="s">
        <v>49</v>
      </c>
      <c r="B51" s="46"/>
      <c r="C51" s="46"/>
      <c r="D51" s="47" t="n">
        <f aca="false">SUM(D33+D42+D47+D49)</f>
        <v>0.8541</v>
      </c>
      <c r="E51" s="47"/>
      <c r="F51" s="48" t="n">
        <f aca="false">F22*D51</f>
        <v>2259.376353</v>
      </c>
      <c r="G51" s="48"/>
      <c r="H51" s="45"/>
    </row>
    <row r="52" customFormat="false" ht="15.75" hidden="false" customHeight="true" outlineLevel="0" collapsed="false">
      <c r="A52" s="49" t="s">
        <v>50</v>
      </c>
      <c r="B52" s="49"/>
      <c r="C52" s="49"/>
      <c r="D52" s="49"/>
      <c r="E52" s="49"/>
      <c r="F52" s="50" t="n">
        <f aca="false">SUM(F22+F51)</f>
        <v>4904.706353</v>
      </c>
      <c r="G52" s="50"/>
    </row>
    <row r="53" customFormat="false" ht="12" hidden="false" customHeight="true" outlineLevel="0" collapsed="false">
      <c r="A53" s="17" t="s">
        <v>51</v>
      </c>
      <c r="B53" s="17"/>
      <c r="C53" s="17"/>
      <c r="D53" s="17"/>
      <c r="E53" s="17"/>
      <c r="F53" s="17"/>
      <c r="G53" s="17"/>
      <c r="I53" s="35"/>
      <c r="J53" s="35"/>
      <c r="K53" s="35"/>
      <c r="L53" s="35"/>
      <c r="M53" s="35"/>
    </row>
    <row r="54" customFormat="false" ht="12" hidden="false" customHeight="true" outlineLevel="0" collapsed="false">
      <c r="A54" s="32" t="s">
        <v>52</v>
      </c>
      <c r="B54" s="32"/>
      <c r="C54" s="32"/>
      <c r="D54" s="32"/>
      <c r="E54" s="32"/>
      <c r="F54" s="51" t="n">
        <v>87.44</v>
      </c>
      <c r="G54" s="51"/>
      <c r="H54" s="52"/>
      <c r="I54" s="35"/>
      <c r="J54" s="35"/>
      <c r="K54" s="35"/>
      <c r="L54" s="52"/>
    </row>
    <row r="55" customFormat="false" ht="12" hidden="false" customHeight="true" outlineLevel="0" collapsed="false">
      <c r="A55" s="32" t="s">
        <v>53</v>
      </c>
      <c r="B55" s="32"/>
      <c r="C55" s="32"/>
      <c r="D55" s="32"/>
      <c r="E55" s="32"/>
      <c r="F55" s="51" t="n">
        <v>0</v>
      </c>
      <c r="G55" s="51"/>
      <c r="H55" s="52"/>
      <c r="I55" s="35"/>
      <c r="J55" s="35"/>
      <c r="K55" s="35"/>
      <c r="L55" s="52"/>
    </row>
    <row r="56" customFormat="false" ht="12" hidden="false" customHeight="true" outlineLevel="0" collapsed="false">
      <c r="A56" s="32" t="s">
        <v>54</v>
      </c>
      <c r="B56" s="32"/>
      <c r="C56" s="32"/>
      <c r="D56" s="32"/>
      <c r="E56" s="32"/>
      <c r="F56" s="51" t="n">
        <v>45</v>
      </c>
      <c r="G56" s="51"/>
      <c r="I56" s="52"/>
      <c r="J56" s="52"/>
      <c r="K56" s="52"/>
      <c r="L56" s="52"/>
    </row>
    <row r="57" customFormat="false" ht="12" hidden="false" customHeight="true" outlineLevel="0" collapsed="false">
      <c r="A57" s="32" t="s">
        <v>55</v>
      </c>
      <c r="B57" s="32"/>
      <c r="C57" s="32"/>
      <c r="D57" s="32"/>
      <c r="E57" s="32"/>
      <c r="F57" s="51" t="n">
        <f aca="false">(4.5*52)-(6%*F15)</f>
        <v>75.2802</v>
      </c>
      <c r="G57" s="51"/>
    </row>
    <row r="58" customFormat="false" ht="12" hidden="false" customHeight="true" outlineLevel="0" collapsed="false">
      <c r="A58" s="32" t="s">
        <v>56</v>
      </c>
      <c r="B58" s="32"/>
      <c r="C58" s="32"/>
      <c r="D58" s="32"/>
      <c r="E58" s="32"/>
      <c r="F58" s="51" t="n">
        <f aca="false">(18.15*22*90%)</f>
        <v>359.37</v>
      </c>
      <c r="G58" s="51"/>
      <c r="H58" s="53"/>
      <c r="I58" s="53"/>
      <c r="J58" s="53"/>
      <c r="K58" s="53"/>
    </row>
    <row r="59" customFormat="false" ht="12" hidden="false" customHeight="true" outlineLevel="0" collapsed="false">
      <c r="A59" s="32" t="s">
        <v>57</v>
      </c>
      <c r="B59" s="32"/>
      <c r="C59" s="32"/>
      <c r="D59" s="32"/>
      <c r="E59" s="32"/>
      <c r="F59" s="51" t="n">
        <v>19.5</v>
      </c>
      <c r="G59" s="51"/>
    </row>
    <row r="60" customFormat="false" ht="12" hidden="false" customHeight="true" outlineLevel="0" collapsed="false">
      <c r="A60" s="32" t="s">
        <v>58</v>
      </c>
      <c r="B60" s="32"/>
      <c r="C60" s="32"/>
      <c r="D60" s="32"/>
      <c r="E60" s="32"/>
      <c r="F60" s="51" t="n">
        <v>6.9</v>
      </c>
      <c r="G60" s="51"/>
    </row>
    <row r="61" customFormat="false" ht="12" hidden="false" customHeight="true" outlineLevel="0" collapsed="false">
      <c r="A61" s="32" t="s">
        <v>59</v>
      </c>
      <c r="B61" s="32"/>
      <c r="C61" s="32"/>
      <c r="D61" s="32"/>
      <c r="E61" s="32"/>
      <c r="F61" s="51" t="n">
        <v>75.12</v>
      </c>
      <c r="G61" s="51"/>
      <c r="I61" s="52"/>
      <c r="J61" s="52"/>
      <c r="K61" s="52"/>
      <c r="L61" s="52"/>
    </row>
    <row r="62" customFormat="false" ht="12" hidden="false" customHeight="true" outlineLevel="0" collapsed="false">
      <c r="A62" s="32" t="s">
        <v>60</v>
      </c>
      <c r="B62" s="32"/>
      <c r="C62" s="32"/>
      <c r="D62" s="32"/>
      <c r="E62" s="32"/>
      <c r="F62" s="51" t="n">
        <v>23.09</v>
      </c>
      <c r="G62" s="51"/>
      <c r="I62" s="52"/>
      <c r="J62" s="52"/>
      <c r="K62" s="52"/>
      <c r="L62" s="52"/>
    </row>
    <row r="63" customFormat="false" ht="28.5" hidden="false" customHeight="true" outlineLevel="0" collapsed="false">
      <c r="A63" s="75" t="s">
        <v>86</v>
      </c>
      <c r="B63" s="75"/>
      <c r="C63" s="75"/>
      <c r="D63" s="75"/>
      <c r="E63" s="75"/>
      <c r="F63" s="51" t="n">
        <v>797</v>
      </c>
      <c r="G63" s="51"/>
      <c r="I63" s="52"/>
      <c r="J63" s="52"/>
      <c r="K63" s="52"/>
      <c r="L63" s="52"/>
    </row>
    <row r="64" customFormat="false" ht="12" hidden="false" customHeight="true" outlineLevel="0" collapsed="false">
      <c r="A64" s="32" t="s">
        <v>87</v>
      </c>
      <c r="B64" s="32"/>
      <c r="C64" s="32"/>
      <c r="D64" s="32"/>
      <c r="E64" s="32"/>
      <c r="F64" s="51" t="n">
        <v>0</v>
      </c>
      <c r="G64" s="51"/>
      <c r="I64" s="52"/>
      <c r="J64" s="52"/>
      <c r="K64" s="52"/>
      <c r="L64" s="52"/>
    </row>
    <row r="65" s="43" customFormat="true" ht="12" hidden="false" customHeight="true" outlineLevel="0" collapsed="false">
      <c r="A65" s="54" t="s">
        <v>62</v>
      </c>
      <c r="B65" s="54"/>
      <c r="C65" s="54"/>
      <c r="D65" s="54"/>
      <c r="E65" s="54"/>
      <c r="F65" s="55" t="n">
        <f aca="false">SUM(F54:G64)</f>
        <v>1488.7002</v>
      </c>
      <c r="G65" s="55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</row>
    <row r="66" customFormat="false" ht="12" hidden="false" customHeight="true" outlineLevel="0" collapsed="false">
      <c r="A66" s="29" t="s">
        <v>63</v>
      </c>
      <c r="B66" s="29"/>
      <c r="C66" s="29"/>
      <c r="D66" s="29"/>
      <c r="E66" s="29"/>
      <c r="F66" s="29"/>
      <c r="G66" s="29"/>
      <c r="L66" s="5"/>
      <c r="M66" s="5"/>
      <c r="N66" s="5"/>
      <c r="O66" s="5"/>
      <c r="Q66" s="42"/>
    </row>
    <row r="67" customFormat="false" ht="12" hidden="false" customHeight="true" outlineLevel="0" collapsed="false">
      <c r="A67" s="32" t="s">
        <v>64</v>
      </c>
      <c r="B67" s="32"/>
      <c r="C67" s="32"/>
      <c r="D67" s="33" t="n">
        <v>0.05</v>
      </c>
      <c r="E67" s="33"/>
      <c r="F67" s="51" t="n">
        <f aca="false">SUM(F52+F65)*D67</f>
        <v>319.67032765</v>
      </c>
      <c r="G67" s="51"/>
      <c r="H67" s="56"/>
      <c r="J67" s="57"/>
      <c r="L67" s="57"/>
      <c r="M67" s="57"/>
      <c r="N67" s="57"/>
      <c r="O67" s="57"/>
      <c r="Q67" s="57"/>
    </row>
    <row r="68" customFormat="false" ht="12" hidden="false" customHeight="true" outlineLevel="0" collapsed="false">
      <c r="A68" s="32" t="s">
        <v>65</v>
      </c>
      <c r="B68" s="32"/>
      <c r="C68" s="32"/>
      <c r="D68" s="33" t="n">
        <v>0.1</v>
      </c>
      <c r="E68" s="33"/>
      <c r="F68" s="51" t="n">
        <f aca="false">SUM(F52+F65+F67)*D68</f>
        <v>671.307688065</v>
      </c>
      <c r="G68" s="51"/>
      <c r="H68" s="56"/>
      <c r="I68" s="58"/>
      <c r="J68" s="57"/>
    </row>
    <row r="69" customFormat="false" ht="12" hidden="false" customHeight="true" outlineLevel="0" collapsed="false">
      <c r="A69" s="30" t="s">
        <v>66</v>
      </c>
      <c r="B69" s="30"/>
      <c r="C69" s="30"/>
      <c r="D69" s="59" t="n">
        <f aca="false">SUM(D67:E68)</f>
        <v>0.15</v>
      </c>
      <c r="E69" s="59"/>
      <c r="F69" s="60" t="n">
        <f aca="false">SUM(F67:G68)</f>
        <v>990.978015715</v>
      </c>
      <c r="G69" s="60"/>
    </row>
    <row r="70" customFormat="false" ht="12" hidden="false" customHeight="true" outlineLevel="0" collapsed="false">
      <c r="A70" s="17" t="s">
        <v>67</v>
      </c>
      <c r="B70" s="17"/>
      <c r="C70" s="17"/>
      <c r="D70" s="17"/>
      <c r="E70" s="17"/>
      <c r="F70" s="17"/>
      <c r="G70" s="17"/>
    </row>
    <row r="71" customFormat="false" ht="12" hidden="false" customHeight="true" outlineLevel="0" collapsed="false">
      <c r="A71" s="32" t="s">
        <v>68</v>
      </c>
      <c r="B71" s="32"/>
      <c r="C71" s="32"/>
      <c r="D71" s="33" t="n">
        <v>0.05</v>
      </c>
      <c r="E71" s="33"/>
      <c r="F71" s="61" t="n">
        <f aca="false">(H72/H75)*D71</f>
        <v>430.576359691837</v>
      </c>
      <c r="G71" s="61"/>
    </row>
    <row r="72" customFormat="false" ht="12" hidden="false" customHeight="true" outlineLevel="0" collapsed="false">
      <c r="A72" s="32" t="s">
        <v>69</v>
      </c>
      <c r="B72" s="32"/>
      <c r="C72" s="32"/>
      <c r="D72" s="33" t="n">
        <v>0.076</v>
      </c>
      <c r="E72" s="33"/>
      <c r="F72" s="61" t="n">
        <f aca="false">(H72/H75)*D72</f>
        <v>654.476066731592</v>
      </c>
      <c r="G72" s="61"/>
      <c r="H72" s="62" t="n">
        <f aca="false">SUM(F52+F65+F69)</f>
        <v>7384.384568715</v>
      </c>
    </row>
    <row r="73" customFormat="false" ht="12" hidden="true" customHeight="true" outlineLevel="0" collapsed="false">
      <c r="A73" s="32" t="s">
        <v>70</v>
      </c>
      <c r="B73" s="32"/>
      <c r="C73" s="32"/>
      <c r="D73" s="33" t="n">
        <v>0</v>
      </c>
      <c r="E73" s="33"/>
      <c r="F73" s="61" t="n">
        <f aca="false">(H72/H75)*D73</f>
        <v>0</v>
      </c>
      <c r="G73" s="61"/>
      <c r="H73" s="62"/>
    </row>
    <row r="74" customFormat="false" ht="12" hidden="true" customHeight="true" outlineLevel="0" collapsed="false">
      <c r="A74" s="32" t="s">
        <v>71</v>
      </c>
      <c r="B74" s="32"/>
      <c r="C74" s="32"/>
      <c r="D74" s="33" t="n">
        <v>0</v>
      </c>
      <c r="E74" s="33"/>
      <c r="F74" s="61" t="n">
        <f aca="false">(H72/H75)*D74</f>
        <v>0</v>
      </c>
      <c r="G74" s="61"/>
      <c r="H74" s="62"/>
    </row>
    <row r="75" customFormat="false" ht="12" hidden="false" customHeight="true" outlineLevel="0" collapsed="false">
      <c r="A75" s="32" t="s">
        <v>72</v>
      </c>
      <c r="B75" s="32"/>
      <c r="C75" s="32"/>
      <c r="D75" s="33" t="n">
        <v>0.0165</v>
      </c>
      <c r="E75" s="33"/>
      <c r="F75" s="61" t="n">
        <f aca="false">(H72/H75)*D75</f>
        <v>142.090198698306</v>
      </c>
      <c r="G75" s="61"/>
      <c r="H75" s="63" t="n">
        <f aca="false">1-D76</f>
        <v>0.8575</v>
      </c>
    </row>
    <row r="76" customFormat="false" ht="12" hidden="false" customHeight="true" outlineLevel="0" collapsed="false">
      <c r="A76" s="17" t="s">
        <v>73</v>
      </c>
      <c r="B76" s="17"/>
      <c r="C76" s="17"/>
      <c r="D76" s="64" t="n">
        <f aca="false">SUM(D71:E75)</f>
        <v>0.1425</v>
      </c>
      <c r="E76" s="64"/>
      <c r="F76" s="65" t="n">
        <f aca="false">SUM(F71:G75)</f>
        <v>1227.14262512173</v>
      </c>
      <c r="G76" s="65"/>
    </row>
    <row r="77" customFormat="false" ht="12" hidden="false" customHeight="true" outlineLevel="0" collapsed="false">
      <c r="A77" s="29" t="s">
        <v>74</v>
      </c>
      <c r="B77" s="29"/>
      <c r="C77" s="29"/>
      <c r="D77" s="29"/>
      <c r="E77" s="29"/>
      <c r="F77" s="29"/>
      <c r="G77" s="29"/>
    </row>
    <row r="78" customFormat="false" ht="12" hidden="false" customHeight="true" outlineLevel="0" collapsed="false">
      <c r="A78" s="32" t="s">
        <v>75</v>
      </c>
      <c r="B78" s="32"/>
      <c r="C78" s="32"/>
      <c r="D78" s="32"/>
      <c r="E78" s="32"/>
      <c r="F78" s="32"/>
      <c r="G78" s="66" t="n">
        <f aca="false">1-D76</f>
        <v>0.8575</v>
      </c>
    </row>
    <row r="79" customFormat="false" ht="12" hidden="false" customHeight="true" outlineLevel="0" collapsed="false">
      <c r="A79" s="32" t="s">
        <v>76</v>
      </c>
      <c r="B79" s="32"/>
      <c r="C79" s="32"/>
      <c r="D79" s="32"/>
      <c r="E79" s="32"/>
      <c r="F79" s="32"/>
      <c r="G79" s="67" t="n">
        <f aca="false">SUM(F52+F65+F69)</f>
        <v>7384.384568715</v>
      </c>
    </row>
    <row r="80" customFormat="false" ht="12" hidden="false" customHeight="true" outlineLevel="0" collapsed="false">
      <c r="A80" s="32" t="s">
        <v>77</v>
      </c>
      <c r="B80" s="32"/>
      <c r="C80" s="32"/>
      <c r="D80" s="32"/>
      <c r="E80" s="32"/>
      <c r="F80" s="32"/>
      <c r="G80" s="67" t="n">
        <f aca="false">G79/G78</f>
        <v>8611.52719383674</v>
      </c>
    </row>
    <row r="81" customFormat="false" ht="12" hidden="false" customHeight="true" outlineLevel="0" collapsed="false">
      <c r="A81" s="30" t="s">
        <v>78</v>
      </c>
      <c r="B81" s="30"/>
      <c r="C81" s="30"/>
      <c r="D81" s="30"/>
      <c r="E81" s="30"/>
      <c r="F81" s="30"/>
      <c r="G81" s="68" t="n">
        <f aca="false">G80-G79</f>
        <v>1227.14262512174</v>
      </c>
    </row>
    <row r="82" customFormat="false" ht="12" hidden="false" customHeight="true" outlineLevel="0" collapsed="false">
      <c r="A82" s="69"/>
      <c r="B82" s="69"/>
      <c r="C82" s="69"/>
      <c r="D82" s="69"/>
      <c r="E82" s="69"/>
      <c r="F82" s="69"/>
      <c r="G82" s="70"/>
    </row>
    <row r="83" customFormat="false" ht="12" hidden="false" customHeight="true" outlineLevel="0" collapsed="false">
      <c r="A83" s="17" t="s">
        <v>79</v>
      </c>
      <c r="B83" s="17"/>
      <c r="C83" s="17"/>
      <c r="D83" s="17"/>
      <c r="E83" s="17"/>
      <c r="F83" s="17"/>
      <c r="G83" s="70" t="n">
        <f aca="false">ROUND(SUM(H72+F76),2)</f>
        <v>8611.53</v>
      </c>
      <c r="H83" s="62"/>
    </row>
    <row r="84" customFormat="false" ht="12" hidden="false" customHeight="true" outlineLevel="0" collapsed="false">
      <c r="A84" s="71"/>
      <c r="B84" s="71"/>
      <c r="C84" s="71"/>
      <c r="D84" s="71"/>
      <c r="E84" s="71"/>
      <c r="F84" s="71"/>
      <c r="G84" s="71"/>
    </row>
    <row r="85" customFormat="false" ht="12" hidden="false" customHeight="true" outlineLevel="0" collapsed="false">
      <c r="G85" s="72"/>
    </row>
    <row r="88" customFormat="false" ht="12" hidden="false" customHeight="true" outlineLevel="0" collapsed="false">
      <c r="A88" s="42"/>
      <c r="B88" s="35"/>
      <c r="C88" s="35"/>
    </row>
    <row r="89" customFormat="false" ht="12" hidden="false" customHeight="true" outlineLevel="0" collapsed="false">
      <c r="A89" s="42"/>
    </row>
    <row r="90" customFormat="false" ht="12" hidden="false" customHeight="true" outlineLevel="0" collapsed="false">
      <c r="A90" s="42"/>
      <c r="B90" s="73"/>
      <c r="C90" s="73"/>
    </row>
  </sheetData>
  <mergeCells count="186">
    <mergeCell ref="A2:G2"/>
    <mergeCell ref="A3:G3"/>
    <mergeCell ref="A5:G5"/>
    <mergeCell ref="C8:E8"/>
    <mergeCell ref="C9:E9"/>
    <mergeCell ref="A12:C13"/>
    <mergeCell ref="D12:E12"/>
    <mergeCell ref="F12:G12"/>
    <mergeCell ref="D13:E13"/>
    <mergeCell ref="F13:G13"/>
    <mergeCell ref="A14:C14"/>
    <mergeCell ref="D14:E14"/>
    <mergeCell ref="F14:G14"/>
    <mergeCell ref="A15:C15"/>
    <mergeCell ref="D15:E15"/>
    <mergeCell ref="F15:G15"/>
    <mergeCell ref="A16:C16"/>
    <mergeCell ref="D16:E16"/>
    <mergeCell ref="F16:G16"/>
    <mergeCell ref="A17:C17"/>
    <mergeCell ref="D17:E17"/>
    <mergeCell ref="F17:G17"/>
    <mergeCell ref="A18:C18"/>
    <mergeCell ref="D18:E18"/>
    <mergeCell ref="F18:G18"/>
    <mergeCell ref="A19:C19"/>
    <mergeCell ref="D19:E19"/>
    <mergeCell ref="F19:G19"/>
    <mergeCell ref="A20:C20"/>
    <mergeCell ref="D20:E20"/>
    <mergeCell ref="F20:G20"/>
    <mergeCell ref="A21:C21"/>
    <mergeCell ref="D21:E21"/>
    <mergeCell ref="F21:G21"/>
    <mergeCell ref="A22:C22"/>
    <mergeCell ref="D22:E22"/>
    <mergeCell ref="F22:G22"/>
    <mergeCell ref="A23:G23"/>
    <mergeCell ref="A24:C24"/>
    <mergeCell ref="D24:E24"/>
    <mergeCell ref="F24:G24"/>
    <mergeCell ref="A25:C25"/>
    <mergeCell ref="D25:E25"/>
    <mergeCell ref="F25:G25"/>
    <mergeCell ref="A26:C26"/>
    <mergeCell ref="D26:E26"/>
    <mergeCell ref="F26:G26"/>
    <mergeCell ref="A27:C27"/>
    <mergeCell ref="D27:E27"/>
    <mergeCell ref="F27:G27"/>
    <mergeCell ref="A28:C28"/>
    <mergeCell ref="D28:E28"/>
    <mergeCell ref="F28:G28"/>
    <mergeCell ref="A29:C29"/>
    <mergeCell ref="D29:E29"/>
    <mergeCell ref="F29:G29"/>
    <mergeCell ref="A30:C30"/>
    <mergeCell ref="D30:E30"/>
    <mergeCell ref="F30:G30"/>
    <mergeCell ref="A31:C31"/>
    <mergeCell ref="D31:E31"/>
    <mergeCell ref="F31:G31"/>
    <mergeCell ref="A32:C32"/>
    <mergeCell ref="D32:E32"/>
    <mergeCell ref="F32:G32"/>
    <mergeCell ref="A33:C33"/>
    <mergeCell ref="D33:E33"/>
    <mergeCell ref="F33:G33"/>
    <mergeCell ref="A34:C34"/>
    <mergeCell ref="D34:E34"/>
    <mergeCell ref="F34:G34"/>
    <mergeCell ref="A35:C35"/>
    <mergeCell ref="D35:E35"/>
    <mergeCell ref="F35:G35"/>
    <mergeCell ref="A36:C36"/>
    <mergeCell ref="D36:E36"/>
    <mergeCell ref="F36:G36"/>
    <mergeCell ref="A37:C37"/>
    <mergeCell ref="D37:E37"/>
    <mergeCell ref="F37:G37"/>
    <mergeCell ref="A38:C38"/>
    <mergeCell ref="D38:E38"/>
    <mergeCell ref="F38:G38"/>
    <mergeCell ref="A39:C39"/>
    <mergeCell ref="D39:E39"/>
    <mergeCell ref="F39:G39"/>
    <mergeCell ref="A40:C40"/>
    <mergeCell ref="D40:E40"/>
    <mergeCell ref="F40:G40"/>
    <mergeCell ref="A41:C41"/>
    <mergeCell ref="D41:E41"/>
    <mergeCell ref="F41:G41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45:C45"/>
    <mergeCell ref="D45:E45"/>
    <mergeCell ref="F45:G45"/>
    <mergeCell ref="A46:C46"/>
    <mergeCell ref="D46:E46"/>
    <mergeCell ref="F46:G46"/>
    <mergeCell ref="A47:C47"/>
    <mergeCell ref="D47:E47"/>
    <mergeCell ref="F47:G47"/>
    <mergeCell ref="A48:C48"/>
    <mergeCell ref="D48:E48"/>
    <mergeCell ref="F48:G48"/>
    <mergeCell ref="A49:C49"/>
    <mergeCell ref="D49:E49"/>
    <mergeCell ref="F49:G49"/>
    <mergeCell ref="A50:C50"/>
    <mergeCell ref="D50:E50"/>
    <mergeCell ref="F50:G50"/>
    <mergeCell ref="A51:C51"/>
    <mergeCell ref="D51:E51"/>
    <mergeCell ref="F51:G51"/>
    <mergeCell ref="A52:E52"/>
    <mergeCell ref="F52:G52"/>
    <mergeCell ref="A53:G53"/>
    <mergeCell ref="A54:E54"/>
    <mergeCell ref="F54:G54"/>
    <mergeCell ref="A55:E55"/>
    <mergeCell ref="F55:G55"/>
    <mergeCell ref="A56:E56"/>
    <mergeCell ref="F56:G56"/>
    <mergeCell ref="A57:E57"/>
    <mergeCell ref="F57:G57"/>
    <mergeCell ref="A58:E58"/>
    <mergeCell ref="F58:G58"/>
    <mergeCell ref="A59:E59"/>
    <mergeCell ref="F59:G59"/>
    <mergeCell ref="A60:E60"/>
    <mergeCell ref="F60:G60"/>
    <mergeCell ref="A61:E61"/>
    <mergeCell ref="F61:G61"/>
    <mergeCell ref="A62:E62"/>
    <mergeCell ref="F62:G62"/>
    <mergeCell ref="A63:E63"/>
    <mergeCell ref="F63:G63"/>
    <mergeCell ref="A64:E64"/>
    <mergeCell ref="F64:G64"/>
    <mergeCell ref="A65:E65"/>
    <mergeCell ref="F65:G65"/>
    <mergeCell ref="A66:G66"/>
    <mergeCell ref="A67:C67"/>
    <mergeCell ref="D67:E67"/>
    <mergeCell ref="F67:G67"/>
    <mergeCell ref="A68:C68"/>
    <mergeCell ref="D68:E68"/>
    <mergeCell ref="F68:G68"/>
    <mergeCell ref="A69:C69"/>
    <mergeCell ref="D69:E69"/>
    <mergeCell ref="F69:G69"/>
    <mergeCell ref="A70:G70"/>
    <mergeCell ref="A71:C71"/>
    <mergeCell ref="D71:E71"/>
    <mergeCell ref="F71:G71"/>
    <mergeCell ref="A72:C72"/>
    <mergeCell ref="D72:E72"/>
    <mergeCell ref="F72:G72"/>
    <mergeCell ref="A73:C73"/>
    <mergeCell ref="D73:E73"/>
    <mergeCell ref="F73:G73"/>
    <mergeCell ref="A74:C74"/>
    <mergeCell ref="D74:E74"/>
    <mergeCell ref="F74:G74"/>
    <mergeCell ref="A75:C75"/>
    <mergeCell ref="D75:E75"/>
    <mergeCell ref="F75:G75"/>
    <mergeCell ref="A76:C76"/>
    <mergeCell ref="D76:E76"/>
    <mergeCell ref="F76:G76"/>
    <mergeCell ref="A77:G77"/>
    <mergeCell ref="A78:F78"/>
    <mergeCell ref="A79:F79"/>
    <mergeCell ref="A80:F80"/>
    <mergeCell ref="A81:F81"/>
    <mergeCell ref="A82:F82"/>
    <mergeCell ref="A83:F83"/>
    <mergeCell ref="A84:G84"/>
  </mergeCells>
  <printOptions headings="false" gridLines="false" gridLinesSet="true" horizontalCentered="false" verticalCentered="false"/>
  <pageMargins left="0.816666666666667" right="0.7875" top="1.32361111111111" bottom="1.37986111111111" header="0.511811023622047" footer="0.511811023622047"/>
  <pageSetup paperSize="9" scale="7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LibreOffice/7.6.0.3$Windows_X86_64 LibreOffice_project/69edd8b8ebc41d00b4de3915dc82f8f0fc3b6265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2016-04-13T19:46:05Z</dcterms:created>
  <dc:creator>Cristiano</dc:creator>
  <dc:description/>
  <dc:language>pt-BR</dc:language>
  <cp:lastModifiedBy/>
  <dcterms:modified xsi:type="dcterms:W3CDTF">2026-07-27T15:25:15Z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