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bookViews>
    <workbookView xWindow="360" yWindow="15" windowWidth="20955" windowHeight="9720" activeTab="0"/>
  </bookViews>
  <sheets>
    <sheet name="BM" sheetId="1" r:id="rId1"/>
    <sheet name="CFF-BM" sheetId="2" r:id="rId2"/>
  </sheets>
</workbook>
</file>

<file path=xl/sharedStrings.xml><?xml version="1.0" encoding="utf-8"?>
<sst xmlns="http://schemas.openxmlformats.org/spreadsheetml/2006/main" count="1356" uniqueCount="1356">
  <si>
    <t>Nivel</t>
  </si>
  <si>
    <t xml:space="preserve">N° Macrosserviço / Serviço</t>
  </si>
  <si>
    <t>Fonte</t>
  </si>
  <si>
    <t>Código</t>
  </si>
  <si>
    <t xml:space="preserve">Descrição Macrosserviço / Serviço</t>
  </si>
  <si>
    <t xml:space="preserve">Qtd. (valor calculado)</t>
  </si>
  <si>
    <t>Und.</t>
  </si>
  <si>
    <t xml:space="preserve">Custo Unitário Referência</t>
  </si>
  <si>
    <t xml:space="preserve">Custo Unitário</t>
  </si>
  <si>
    <t>BDI</t>
  </si>
  <si>
    <t xml:space="preserve">Preço Unitário (valor calculado)</t>
  </si>
  <si>
    <t xml:space="preserve">Preço Total (valor calculado)</t>
  </si>
  <si>
    <t>Observação</t>
  </si>
  <si>
    <t xml:space="preserve">N° Frente de Obra</t>
  </si>
  <si>
    <t xml:space="preserve">Frente de Obra</t>
  </si>
  <si>
    <t>Qtd.</t>
  </si>
  <si>
    <t>Valor</t>
  </si>
  <si>
    <t>Macrosserviço</t>
  </si>
  <si>
    <t>1</t>
  </si>
  <si>
    <t/>
  </si>
  <si>
    <t xml:space="preserve">ADMINISTRAÇÃO LOCAL</t>
  </si>
  <si>
    <t>Serviço</t>
  </si>
  <si>
    <t>1.1</t>
  </si>
  <si>
    <t>Composição</t>
  </si>
  <si>
    <t>PMSC</t>
  </si>
  <si>
    <t xml:space="preserve">Equipe Dirigente</t>
  </si>
  <si>
    <t>UN</t>
  </si>
  <si>
    <t>PRAÇA</t>
  </si>
  <si>
    <t>1.2</t>
  </si>
  <si>
    <t xml:space="preserve">Manutenção do Canteiro</t>
  </si>
  <si>
    <t>2</t>
  </si>
  <si>
    <t xml:space="preserve">SERV. PRELIMINARES: MOBILIZAÇÃO</t>
  </si>
  <si>
    <t>2.1</t>
  </si>
  <si>
    <t>Outros</t>
  </si>
  <si>
    <t>10434/ORSE</t>
  </si>
  <si>
    <t xml:space="preserve">Caminhão Carroceria de madeira 9 t - fonte:DNIT</t>
  </si>
  <si>
    <t>H</t>
  </si>
  <si>
    <t>3</t>
  </si>
  <si>
    <t xml:space="preserve">SERV. PRELIMINARES: IMPLANTAÇÃO DO CANTEIRO</t>
  </si>
  <si>
    <t>3.1</t>
  </si>
  <si>
    <t>0051/ORSE</t>
  </si>
  <si>
    <t xml:space="preserve">Placa de obra em chapa aço galvanizado, instalada - Rev 02_01/2022</t>
  </si>
  <si>
    <t>M2</t>
  </si>
  <si>
    <t>3.2</t>
  </si>
  <si>
    <t>0053/ORSE</t>
  </si>
  <si>
    <t xml:space="preserve">Tapume em chapa compensada esp = 10mm (1 uso)</t>
  </si>
  <si>
    <t>3.3</t>
  </si>
  <si>
    <t>9937/ORSE</t>
  </si>
  <si>
    <t xml:space="preserve">Limpeza mecanizada do terreno c/ retroescavadeira (vegetação rasteira) inclusive carga e transporte - dmt até 1k m</t>
  </si>
  <si>
    <t>3.4</t>
  </si>
  <si>
    <t>5088/ORSE</t>
  </si>
  <si>
    <t xml:space="preserve">Barracão para Obras de Médio Porte Reaproveitamento 2 vezes</t>
  </si>
  <si>
    <t>3.5</t>
  </si>
  <si>
    <t>6096/ORSE</t>
  </si>
  <si>
    <t xml:space="preserve">Ligação Predial de Água em Mureta de Concreto, Provisória ou Definitiva, com Fornecimento de Material, inclusive Mureta e Hidrômetro, Rede DN 50mm - Rev 03_10/2022</t>
  </si>
  <si>
    <t>3.6</t>
  </si>
  <si>
    <t>9416/ORSE</t>
  </si>
  <si>
    <t xml:space="preserve">Instalação provisória de energia elétrica, aerea, trifas ica, em poste galvanizado, exclusive fornecimento do med idor</t>
  </si>
  <si>
    <t>4</t>
  </si>
  <si>
    <t xml:space="preserve">SERV. PRELIMINARES: DEMOLIÇÕES</t>
  </si>
  <si>
    <t>4.1</t>
  </si>
  <si>
    <t>SINAPI</t>
  </si>
  <si>
    <t>97622</t>
  </si>
  <si>
    <t xml:space="preserve">DEMOLIÇÃO DE ALVENARIA DE BLOCO FURADO, DE FORMA MANUAL, SEM REAPROVEITAMENTO. AF_09/2023</t>
  </si>
  <si>
    <t>M3</t>
  </si>
  <si>
    <t>5</t>
  </si>
  <si>
    <t xml:space="preserve">SERV. PRELIMINARES: DESMOBILIZAÇÃO</t>
  </si>
  <si>
    <t>5.1</t>
  </si>
  <si>
    <t>6</t>
  </si>
  <si>
    <t xml:space="preserve">SERV. PRELIMINARES: SERVIÇOS FINAIS</t>
  </si>
  <si>
    <t>6.1</t>
  </si>
  <si>
    <t>6191/ORSE</t>
  </si>
  <si>
    <t xml:space="preserve">Limpeza de ruas (varrição e remoção de entulhos)</t>
  </si>
  <si>
    <t>6.2</t>
  </si>
  <si>
    <t>2450/ORSE</t>
  </si>
  <si>
    <t xml:space="preserve">Limpeza geral</t>
  </si>
  <si>
    <t>6.3</t>
  </si>
  <si>
    <t>0260/PMSC</t>
  </si>
  <si>
    <t xml:space="preserve">Remoção de pintura látex (raspagem e/ou lixamento e/ou escovação)</t>
  </si>
  <si>
    <t>7</t>
  </si>
  <si>
    <t xml:space="preserve">PRAÇA: MOVIMENTO DE TERRA</t>
  </si>
  <si>
    <t>7.1</t>
  </si>
  <si>
    <t>3212/ORSE</t>
  </si>
  <si>
    <t xml:space="preserve">Colchão de areia</t>
  </si>
  <si>
    <t>7.2</t>
  </si>
  <si>
    <t>7086/ORSE</t>
  </si>
  <si>
    <t xml:space="preserve">Aterro mecanizado com trator de esteira, inclusive compactação (mão de obra, caminhão pipa, e rolo)</t>
  </si>
  <si>
    <t>8</t>
  </si>
  <si>
    <t xml:space="preserve">PRAÇA: PAVIMENTAÇÃO</t>
  </si>
  <si>
    <t>8.1</t>
  </si>
  <si>
    <t>2605/ORSE</t>
  </si>
  <si>
    <t xml:space="preserve">Locação de serviços de pavimentação</t>
  </si>
  <si>
    <t>8.2</t>
  </si>
  <si>
    <t>92397</t>
  </si>
  <si>
    <t xml:space="preserve">EXECUÇÃO DE PAVIMENTO EM PISO INTERTRAVADO, COM BLOCO RETANGULAR COR NATURAL DE 20 X 10 CM, ESPESSURA 6 CM. AF_10/2022</t>
  </si>
  <si>
    <t>8.3</t>
  </si>
  <si>
    <t>93680</t>
  </si>
  <si>
    <t xml:space="preserve">EXECUÇÃO DE PAVIMENTO EM PISO INTERTRAVADO, COM BLOCO RETANGULAR COLORIDO DE 20 X 10 CM, ESPESSURA 6 CM. AF_10/2022</t>
  </si>
  <si>
    <t>8.4</t>
  </si>
  <si>
    <t>8.5</t>
  </si>
  <si>
    <t>7675/ORSE</t>
  </si>
  <si>
    <t xml:space="preserve">Piso de borracha reciclada, granulada, tipo"S", da marca HAIAH ou similar, fornecimento e instalação, exclusive l astro de brita e areia</t>
  </si>
  <si>
    <t>8.6</t>
  </si>
  <si>
    <t>8.7</t>
  </si>
  <si>
    <t>9962/ORSE</t>
  </si>
  <si>
    <t xml:space="preserve">Lastro de brita graduada apiloada e=10cm</t>
  </si>
  <si>
    <t>8.8</t>
  </si>
  <si>
    <t>4555/ORSE</t>
  </si>
  <si>
    <t xml:space="preserve">Meio-fio pré moldado de concreto simples (0,12 x 0,30 x1,00m), rejuntado com argamassa de cimento e areia no tr aço 1:3</t>
  </si>
  <si>
    <t>M</t>
  </si>
  <si>
    <t>8.9</t>
  </si>
  <si>
    <t>102498</t>
  </si>
  <si>
    <t xml:space="preserve">PINTURA DE MEIO-FIO COM TINTA BRANCA A BASE DE CAL (CAIAÇÃO). AF_05/2021</t>
  </si>
  <si>
    <t>8.10</t>
  </si>
  <si>
    <t>9104/ORSE</t>
  </si>
  <si>
    <t xml:space="preserve">Pavimentação em paralelepípedo granítico sobre colchão de areia, rejuntado com argamassa de cimento e areia traç o 1:3, inclusive frete do paralelepípedo granítico</t>
  </si>
  <si>
    <t>8.11</t>
  </si>
  <si>
    <t>11472/ORSE</t>
  </si>
  <si>
    <t xml:space="preserve">Regularização manual e compactação com placa vibratória</t>
  </si>
  <si>
    <t>8.12</t>
  </si>
  <si>
    <t>97113</t>
  </si>
  <si>
    <t xml:space="preserve">APLICAÇÃO DE LONA PLÁSTICA PARA EXECUÇÃO DE PAVIMENTOS DE CONCRETO. AF_04/2022</t>
  </si>
  <si>
    <t>8.13</t>
  </si>
  <si>
    <t>7291/ORSE</t>
  </si>
  <si>
    <t xml:space="preserve">Fornecimento e instalação de tela aço soldada nervurada CA-60, Q-138, malha 10x10cm, ferro 4.2 mm (2,20 kg/m2), painel 2,45x6,0m, Telcon ou similar</t>
  </si>
  <si>
    <t>8.14</t>
  </si>
  <si>
    <t>11805/ORSE</t>
  </si>
  <si>
    <t xml:space="preserve">Piso em concreto simples desempolado, fck = 21 MPa, e =7 cm, com forma em quadros 2,0x2,0m, para juntas de conc retagem - tres usos</t>
  </si>
  <si>
    <t>8.15</t>
  </si>
  <si>
    <t>2728/ORSE</t>
  </si>
  <si>
    <t xml:space="preserve">Pigmento em pó, Bayferrox, cor amarela, ref. 917 LO ou similar</t>
  </si>
  <si>
    <t>KG</t>
  </si>
  <si>
    <t>8.16</t>
  </si>
  <si>
    <t>3641/ORSE</t>
  </si>
  <si>
    <t xml:space="preserve">Acabamento de superfície de piso de concreto com polimento mecânico com acabadora simples - Rev 02</t>
  </si>
  <si>
    <t>8.17</t>
  </si>
  <si>
    <t>3724/ORSE</t>
  </si>
  <si>
    <t xml:space="preserve">Demarcação de pavimentos com pintura de 1 demão de resina acrílica, e aplicação de micro-esferas para sinalizaçã o horizontal (Estacionamentos, faixas de pedrestres, etc .)</t>
  </si>
  <si>
    <t>9</t>
  </si>
  <si>
    <t xml:space="preserve">PRAÇA: PARQUE INFANTIL</t>
  </si>
  <si>
    <t>9.1</t>
  </si>
  <si>
    <t>9159/ORSE</t>
  </si>
  <si>
    <t xml:space="preserve">Brinquedo - Gangorra em estrutura de concreto, tubo de ferro galvanizado de 3" e 4" e assento de madeira, com 03 pranchas</t>
  </si>
  <si>
    <t>9.2</t>
  </si>
  <si>
    <t>9166/ORSE</t>
  </si>
  <si>
    <t xml:space="preserve">Brinquedo - Balanço em estrutura de concreto, 02 lugares , com assento de madeira, corrente revestida c/mangueir a plástica transp., fixado em tubo ferro galv.4"</t>
  </si>
  <si>
    <t>9.3</t>
  </si>
  <si>
    <t>9160/ORSE</t>
  </si>
  <si>
    <t xml:space="preserve">Brinquedo - Gira-gira (carrossel ø=1,70m), em tubo de ferro galvanizado de 1 1/2" e assento em chapa galvanizada e=1/4", sergipark ou similar</t>
  </si>
  <si>
    <t>9.4</t>
  </si>
  <si>
    <t>13824/ORSE</t>
  </si>
  <si>
    <t xml:space="preserve">Brinquedo - Balanço frontal para PCD, modelo M117, da Fácil Esporte ou similar, fornecimento e instalação</t>
  </si>
  <si>
    <t>9.5</t>
  </si>
  <si>
    <t>2418/ORSE</t>
  </si>
  <si>
    <t xml:space="preserve">Escorregadeira em aço carbono c/2,00m de pista (Sergipark ou similar)</t>
  </si>
  <si>
    <t>10</t>
  </si>
  <si>
    <t xml:space="preserve">PRAÇA: ACADEMIA POPULAR</t>
  </si>
  <si>
    <t>10.1</t>
  </si>
  <si>
    <t>9147/ORSE</t>
  </si>
  <si>
    <t xml:space="preserve">Equipamento de ginástica - leg press duplo - galvanizado - Rev 01</t>
  </si>
  <si>
    <t>10.2</t>
  </si>
  <si>
    <t>12448/ORSE</t>
  </si>
  <si>
    <t xml:space="preserve">Equipamento de ginástica - rotação diagonal duplo - galvanizado - Rev 01</t>
  </si>
  <si>
    <t>10.3</t>
  </si>
  <si>
    <t>9143/ORSE</t>
  </si>
  <si>
    <t xml:space="preserve">Equipamento de ginástica - alongador - galvanizado - Rev 01</t>
  </si>
  <si>
    <t>10.4</t>
  </si>
  <si>
    <t>12447/ORSE</t>
  </si>
  <si>
    <t xml:space="preserve">Equipamento de ginástica - surf duplo - galvanizado - Rev 01</t>
  </si>
  <si>
    <t>10.5</t>
  </si>
  <si>
    <t>9169/ORSE</t>
  </si>
  <si>
    <t xml:space="preserve">Equipamento de ginástica - Barras paralelas em tubo de ferro galv. ø=1 1/2", Sergipark ou similar</t>
  </si>
  <si>
    <t>10.6</t>
  </si>
  <si>
    <t>103187</t>
  </si>
  <si>
    <t xml:space="preserve">INSTALAÇÃO DE SIMULADOR DE CAMINHADA TRIPLO, EM TUBO DE AÇO CARBONO - EQUIPAMENTO DE GINÁSTICA PARA ACADEMIA AO AR LIVRE / ACADEMIA DA TERCEIRA IDADE - ATI, INSTALADO SOBRE PISO DE CONCRETO EXISTENTE. AF_10/2021</t>
  </si>
  <si>
    <t>10.7</t>
  </si>
  <si>
    <t>9144/ORSE</t>
  </si>
  <si>
    <t xml:space="preserve">Equipamento de ginástica - cavalgada simples - galvanizado - Rev 01</t>
  </si>
  <si>
    <t>10.8</t>
  </si>
  <si>
    <t>13194/ORSE</t>
  </si>
  <si>
    <t xml:space="preserve">Equipamento de ginástica - APC - Bicicleta de Mão - galvanizado</t>
  </si>
  <si>
    <t>10.9</t>
  </si>
  <si>
    <t>9145/ORSE</t>
  </si>
  <si>
    <t xml:space="preserve">Equipamento de ginástica - elíptico - galvanizado - Rev 01</t>
  </si>
  <si>
    <t>10.10</t>
  </si>
  <si>
    <t>11110/ORSE</t>
  </si>
  <si>
    <t xml:space="preserve">Equipamento de ginástica - jogo de barras - galvanizado - Rev 01</t>
  </si>
  <si>
    <t>10.11</t>
  </si>
  <si>
    <t>9167/ORSE</t>
  </si>
  <si>
    <t xml:space="preserve">Equipamento de ginástica - Escada horizontal em tubo de ferro galv. ø=2", dim. 0,80 x 2,00 x 2,00m, Sergipark ou similar</t>
  </si>
  <si>
    <t>11</t>
  </si>
  <si>
    <t xml:space="preserve">PRAÇA: ACESSIBILIDADE E SINALIZAÇÃO</t>
  </si>
  <si>
    <t>11.1</t>
  </si>
  <si>
    <t>11345/ORSE</t>
  </si>
  <si>
    <t xml:space="preserve">Sinalização permanente, vertical, com placa de aço (50x80cm) com poste de madeira 3,50m fixado com base de conc reto 40x40x50, inclusive mão de obra - Rev 01/2023</t>
  </si>
  <si>
    <t>11.2</t>
  </si>
  <si>
    <t>11690/ORSE</t>
  </si>
  <si>
    <t xml:space="preserve">Pintura de piso para execução de faixa de pedestres, com 02 demãos de tinta à base de resina acrílica - R1</t>
  </si>
  <si>
    <t>11.3</t>
  </si>
  <si>
    <t>12507/ORSE</t>
  </si>
  <si>
    <t xml:space="preserve">Placa de sinalização, dim.: 60 x 80 cm, - "Estacionamento Reservado - Deficiente/Idosos", incluso barrote para fixação - fornecimento e instalação</t>
  </si>
  <si>
    <t>11.4</t>
  </si>
  <si>
    <t>12436/ORSE</t>
  </si>
  <si>
    <t xml:space="preserve">Rampa padrão (trapezoidal) para acesso de deficientes em passeio público, em concreto simples Fck=25MPa, desempol ada, pintada em novacor, 02 demãos e piso tátil de alert a/direcional. Rev 01_07/2025</t>
  </si>
  <si>
    <t>11.5</t>
  </si>
  <si>
    <t>102513</t>
  </si>
  <si>
    <t xml:space="preserve">PINTURA DE SÍMBOLOS E TEXTOS COM TINTA ACRÍLICA, DEMARCAÇÃO COM FITA ADESIVA E APLICAÇÃO COM ROLO. AF_05/2021</t>
  </si>
  <si>
    <t>11.6</t>
  </si>
  <si>
    <t>2180/ORSE</t>
  </si>
  <si>
    <t xml:space="preserve">Regularização de base para revest. de pisos com arg. traço t4, esp. média = 2,5cm</t>
  </si>
  <si>
    <t>11.7</t>
  </si>
  <si>
    <t>7324/ORSE</t>
  </si>
  <si>
    <t xml:space="preserve">Piso tátil alerta, de concreto, colorido (amarelo), p/deficientes visuais, dimensões 25x25cm, aplicado com argam assa industrializada ac-ii, rejuntado, exclusive regular ização de base</t>
  </si>
  <si>
    <t>11.8</t>
  </si>
  <si>
    <t>4864/ORSE</t>
  </si>
  <si>
    <t xml:space="preserve">Piso tátil de alerta, em concreto colorido (amarelo), p/ deficientes visuais, dimensões 30x30cm, aplicado com arg amassa industrializada ac-ii, rejuntado, exclusive regul arização de base</t>
  </si>
  <si>
    <t>11.9</t>
  </si>
  <si>
    <t xml:space="preserve">Piso tátil direcional, de concreto, colorido (amarelo), p/deficientes visuais, dimensões 25x25cm, aplicado com a rgamassa industrializada ac-ii, rejuntado, exclusive reg ularização de base</t>
  </si>
  <si>
    <t>11.10</t>
  </si>
  <si>
    <t xml:space="preserve">Piso tátil alerta, de concreto, colorido (vermelho), p/deficientes visuais, dimensões 25x25cm, aplicado com arga massa industrializada ac-ii, rejuntado, exclusive regula rização de base</t>
  </si>
  <si>
    <t>11.11</t>
  </si>
  <si>
    <t>12164/ORSE</t>
  </si>
  <si>
    <t xml:space="preserve">Mapa tátil metálico medindo 70 x 50cm, com base em concreto armado ø=15cm.</t>
  </si>
  <si>
    <t>12</t>
  </si>
  <si>
    <t xml:space="preserve">CAMPO DE FUTEBOL</t>
  </si>
  <si>
    <t>12.1</t>
  </si>
  <si>
    <t>12.2</t>
  </si>
  <si>
    <t>13328/ORSE</t>
  </si>
  <si>
    <t xml:space="preserve">Fornecimento e plantio de grama Celebration Maxiroloem para estádios de futebol</t>
  </si>
  <si>
    <t>12.3</t>
  </si>
  <si>
    <t>2459/ORSE</t>
  </si>
  <si>
    <t xml:space="preserve">Demarcação de campo de futebol com utilização de cal</t>
  </si>
  <si>
    <t>12.4</t>
  </si>
  <si>
    <t>2431/ORSE</t>
  </si>
  <si>
    <t xml:space="preserve">Trave para futebol de campo</t>
  </si>
  <si>
    <t>PAR</t>
  </si>
  <si>
    <t>12.5</t>
  </si>
  <si>
    <t>7945/ORSE</t>
  </si>
  <si>
    <t xml:space="preserve">Banco de reserva (Búrica) para campo de futebol com cobertura - 2,41x1,5x4m - 8 lugares - Physicus ou similar</t>
  </si>
  <si>
    <t>12.6</t>
  </si>
  <si>
    <t>13327/ORSE</t>
  </si>
  <si>
    <t xml:space="preserve">Fornecimento, espalhamento e nivelamento de topsoil para gramado de futebol</t>
  </si>
  <si>
    <t>12.7</t>
  </si>
  <si>
    <t>2426/ORSE</t>
  </si>
  <si>
    <t xml:space="preserve">Rede oficial p/futebol campo, nylon, fio 3mm, malha 16,dim:7,5x2,5m</t>
  </si>
  <si>
    <t>13</t>
  </si>
  <si>
    <t xml:space="preserve">PRAÇA: ALAMBRADO</t>
  </si>
  <si>
    <t>13.1</t>
  </si>
  <si>
    <t>2374/ORSE</t>
  </si>
  <si>
    <t xml:space="preserve">Muro em alvenaria bloco cerâmico, e= 0,09m, c/ alv de pedra 0,35 x 0,60m, colunas (9x20cm) e cintamento (9x15cm) superior e inferior concreto armado fck = 15,0 Mpa cada 3,00m, chapisco e reboco</t>
  </si>
  <si>
    <t>13.2</t>
  </si>
  <si>
    <t>2300/ORSE</t>
  </si>
  <si>
    <t xml:space="preserve">Pintura para exteriores, sobre paredes, com lixamento, aplicação de 01 demão de líquido selador acrílico e 01 de mão de texturatto colorido</t>
  </si>
  <si>
    <t>13.3</t>
  </si>
  <si>
    <t>4299/ORSE</t>
  </si>
  <si>
    <t xml:space="preserve">Alambrado (ht=5.10m) com tela galv. 2"x2" (h=1,50m), tel a em nylon 10x10cm (h=3,00m), montantes em tubo galvaniz ados de 2" a cada 2m, tubos de galvanizados de 1" (horiz ontais), mureta (h=0,50m) em alvenaria de blocos de cime nto revestida e pintada</t>
  </si>
  <si>
    <t>13.4</t>
  </si>
  <si>
    <t>3548/ORSE</t>
  </si>
  <si>
    <t xml:space="preserve">Alambrado com tela de arame galvanizado fio 12 bwg, malha 2", revestido em pvc, fixada com tubos de aço galvaniz ado 2", formando quadros de 2.00 x 1.00 m, exceto mureta</t>
  </si>
  <si>
    <t>13.5</t>
  </si>
  <si>
    <t>4078/ORSE</t>
  </si>
  <si>
    <t xml:space="preserve">Pintura de proteção sobre superfícies metálicas com aplicação de 01 demão de tinta Super Galvite (Sherwin Willia ms ou similar) - R2</t>
  </si>
  <si>
    <t>13.6</t>
  </si>
  <si>
    <t>7808/ORSE</t>
  </si>
  <si>
    <t xml:space="preserve">Pintura de acabamento com aplicação de 02 demãos de esmalte sobre superfícies metálicas - R1</t>
  </si>
  <si>
    <t>13.7</t>
  </si>
  <si>
    <t>0025/PMSC</t>
  </si>
  <si>
    <t xml:space="preserve">Caixa coletora com grelha de concreto diâmetro 0,40m, paredes de tijolo maciço e=0,20m (dim. int.=1,10x1,10x1,70 m)</t>
  </si>
  <si>
    <t>14</t>
  </si>
  <si>
    <t xml:space="preserve">PRAÇA:  MURO</t>
  </si>
  <si>
    <t>14.1</t>
  </si>
  <si>
    <t>4816/ORSE</t>
  </si>
  <si>
    <t xml:space="preserve">Locação de muro, inclusive execução de gabarito de madeira</t>
  </si>
  <si>
    <t>14.2</t>
  </si>
  <si>
    <t>14.3</t>
  </si>
  <si>
    <t>14.4</t>
  </si>
  <si>
    <t>96619</t>
  </si>
  <si>
    <t xml:space="preserve">LASTRO DE CONCRETO MAGRO, APLICADO EM BLOCOS DE COROAMENTO OU SAPATAS, ESPESSURA DE 5 CM. AF_01/2024</t>
  </si>
  <si>
    <t>14.5</t>
  </si>
  <si>
    <t>2497/ORSE</t>
  </si>
  <si>
    <t xml:space="preserve">Escavação manual de vala ou cava em material de 1ª categoria, profundidade até 1,50m</t>
  </si>
  <si>
    <t>15</t>
  </si>
  <si>
    <t xml:space="preserve">PRAÇA: GUARDA CORPO</t>
  </si>
  <si>
    <t>15.1</t>
  </si>
  <si>
    <t>15.2</t>
  </si>
  <si>
    <t>15.3</t>
  </si>
  <si>
    <t>0091/ORSE</t>
  </si>
  <si>
    <t xml:space="preserve">Alvenaria pedra calcárea argamassada c/ cimento e areia traço t-4 (1:5) - 1 saco cimento 50kg / 5 padiolas areia dim. 0,35z0,45x0,23m - Confecção mecânica e transporte</t>
  </si>
  <si>
    <t>15.4</t>
  </si>
  <si>
    <t>15.5</t>
  </si>
  <si>
    <t>102726</t>
  </si>
  <si>
    <t xml:space="preserve">Dreno barbacã, dn 50 mm, com material drenante. af_07/2021</t>
  </si>
  <si>
    <t>15.6</t>
  </si>
  <si>
    <t>3083/ORSE</t>
  </si>
  <si>
    <t xml:space="preserve">Impermeabilização - Fornecimento e aplicação de manta geotextil RT-10, resistencia a tração=10kN/m (antigo Bidim OP-20 ou similar) em colchões drenantes</t>
  </si>
  <si>
    <t>15.7</t>
  </si>
  <si>
    <t>102717</t>
  </si>
  <si>
    <t xml:space="preserve">Enchimento de brita para dreno, lançamento mecanizado. af_07/2021</t>
  </si>
  <si>
    <t>15.8</t>
  </si>
  <si>
    <t>15.9</t>
  </si>
  <si>
    <t>9297/ORSE</t>
  </si>
  <si>
    <t xml:space="preserve">Guarda-corpo em tubo de aço galvanizado (h=50cm), com barras verticais a cada 2.00m (2"), barra horizontal intermediária (2 1/2") e barra horizontal superior (2 1/2")</t>
  </si>
  <si>
    <t>15.10</t>
  </si>
  <si>
    <t xml:space="preserve">Pintura de proteção sobre superfícies metálicas com aplicação de 01 demão de tinta Super Galvite (Sherwin Williams ou similar) - R2</t>
  </si>
  <si>
    <t>15.11</t>
  </si>
  <si>
    <t>16</t>
  </si>
  <si>
    <t xml:space="preserve">PRAÇA: ARQUIBANCADA</t>
  </si>
  <si>
    <t>16.1</t>
  </si>
  <si>
    <t>16.2</t>
  </si>
  <si>
    <t>0127/ORSE</t>
  </si>
  <si>
    <t xml:space="preserve">Concreto simples usinado fck=21mpa, bombeado, lançado e adensado em superestrutura</t>
  </si>
  <si>
    <t>16.3</t>
  </si>
  <si>
    <t>96385</t>
  </si>
  <si>
    <t xml:space="preserve">EXECUÇÃO E COMPACTAÇÃO DE CORPO DE ATERRO DE ATERRO (95% DE ENERGIA DO PROCTOR NORMAL) COM SOLO PREDOMINANTEMENTE ARGILOSO ESPESSURA 15 CM - EXCLUSIVE MATERIAL, ESCAVAÇÃO, CARGA E TRANSPORTE. AF_09/2024</t>
  </si>
  <si>
    <t>16.4</t>
  </si>
  <si>
    <t>0153/ORSE</t>
  </si>
  <si>
    <t xml:space="preserve">Alvenaria bloco cerâmico vedação, 9x19x24cm, e=19cm, com argamassa t5 - 1:2:8 (cimento/cal/areia), junta=1cm - Re v.08</t>
  </si>
  <si>
    <t>16.5</t>
  </si>
  <si>
    <t>3310/ORSE</t>
  </si>
  <si>
    <t xml:space="preserve">Chapisco em parede com argamassa traço t1 - 1:3 (cimento / areia) - Revisado 08/2015</t>
  </si>
  <si>
    <t>16.6</t>
  </si>
  <si>
    <t>1908/ORSE</t>
  </si>
  <si>
    <t xml:space="preserve">Reboco ou emboço externo, de parede, com argamassa traço t5 - 1:2:8 (cimento / cal / areia), espessura 2,0 cm</t>
  </si>
  <si>
    <t>16.7</t>
  </si>
  <si>
    <t>102491</t>
  </si>
  <si>
    <t xml:space="preserve">PINTURA DE PISO COM TINTA ACRÍLICA, APLICAÇÃO MANUAL, 2 DEMÃOS, INCLUSO FUNDO PREPARADOR. AF_05/2021</t>
  </si>
  <si>
    <t>16.8</t>
  </si>
  <si>
    <t>0072/ORSE</t>
  </si>
  <si>
    <t xml:space="preserve">Reaterro manual de valas, com compactação utilizando sêpo, sem controle do grau de compactação</t>
  </si>
  <si>
    <t>16.9</t>
  </si>
  <si>
    <t>95241</t>
  </si>
  <si>
    <t xml:space="preserve">LASTRO DE CONCRETO MAGRO, APLICADO EM PISOS, LAJES SOBRE SOLO OU RADIERS, ESPESSURA DE 5 CM. AF_01/2024</t>
  </si>
  <si>
    <t>16.10</t>
  </si>
  <si>
    <t>7583/ORSE</t>
  </si>
  <si>
    <t xml:space="preserve">Forma plana para sapatas, em madeira maciça, 03 usos, inclusive escoramento</t>
  </si>
  <si>
    <t>16.11</t>
  </si>
  <si>
    <t>7402/ORSE</t>
  </si>
  <si>
    <t xml:space="preserve">Forma plana para vigas, em compensado resinado de 12mm,12 usos, inclusive escoramento</t>
  </si>
  <si>
    <t>16.12</t>
  </si>
  <si>
    <t>7474/ORSE</t>
  </si>
  <si>
    <t xml:space="preserve">Forma plana para pilares, em compensado resinado de 14mm , 12 usos, inclusive escoramento</t>
  </si>
  <si>
    <t>16.13</t>
  </si>
  <si>
    <t>0140/ORSE</t>
  </si>
  <si>
    <t xml:space="preserve">Aço CA - 50 Ø 6,3 a 12,5mm, inclusive corte, dobragem, montagem e colocacao de ferragens nas formas, para supere struturas e fundações - R1</t>
  </si>
  <si>
    <t>16.14</t>
  </si>
  <si>
    <t>8232/ORSE</t>
  </si>
  <si>
    <t xml:space="preserve">Aço CA - 50 Ø 16,00mm, inclusive corte, dobragem, montagem e colocacao de ferragens nas formas, para superestrut uras e fundações - Rev 02</t>
  </si>
  <si>
    <t>16.15</t>
  </si>
  <si>
    <t>0141/ORSE</t>
  </si>
  <si>
    <t xml:space="preserve">Aço CA - 60 Ø 4,2 a 9,5mm, inclusive corte, dobragem, montagem e colocacao de ferragens nas formas, para superes truturas e fundações - R1</t>
  </si>
  <si>
    <t>16.16</t>
  </si>
  <si>
    <t>11486/ORSE</t>
  </si>
  <si>
    <t xml:space="preserve">Concreto simples usinado fck=30mpa, bombeado, lançado e adensado na infraestrutura</t>
  </si>
  <si>
    <t>16.17</t>
  </si>
  <si>
    <t>2660/ORSE</t>
  </si>
  <si>
    <t xml:space="preserve">Apiloamento manual de fundo de vala</t>
  </si>
  <si>
    <t>17</t>
  </si>
  <si>
    <t xml:space="preserve">PRAÇA: IRRIGAÇÃO</t>
  </si>
  <si>
    <t>17.1</t>
  </si>
  <si>
    <t>9461/ORSE</t>
  </si>
  <si>
    <t xml:space="preserve">Aspersor rotor, p/irrigação ref.8005-SS, entrada roscada de 1", fêmea BSP, coluna aço inox, marca Rain Bird ou si milar</t>
  </si>
  <si>
    <t>17.2</t>
  </si>
  <si>
    <t>8992/ORSE</t>
  </si>
  <si>
    <t xml:space="preserve">Controlador central p/sist.de irrigação modelo ESP-LX modular, 16 estações, gabinete de parede, Rain Bird ou sim ilar</t>
  </si>
  <si>
    <t>17.3</t>
  </si>
  <si>
    <t>10537/ORSE</t>
  </si>
  <si>
    <t xml:space="preserve">Fornecimento e assentamento de tubo pvc p/irrigação d=75mm, PN-80, linha Irriga-LF, Tigre ou similar</t>
  </si>
  <si>
    <t>17.4</t>
  </si>
  <si>
    <t>1487/ORSE</t>
  </si>
  <si>
    <t xml:space="preserve">Válvula pé c/ crivo, d = 75 mm (3")</t>
  </si>
  <si>
    <t>17.5</t>
  </si>
  <si>
    <t>1539/ORSE</t>
  </si>
  <si>
    <t xml:space="preserve">Curva 90° curta em pvc rígido soldável, diâm = 75mm</t>
  </si>
  <si>
    <t>17.6</t>
  </si>
  <si>
    <t>10212/ORSE</t>
  </si>
  <si>
    <t xml:space="preserve">Luva pvc soldavel, d= 75mm, linha Irriga-LF, Tigre ou similar</t>
  </si>
  <si>
    <t>17.7</t>
  </si>
  <si>
    <t>0844/ORSE</t>
  </si>
  <si>
    <t xml:space="preserve">Luva redução ferro galvanizado d = 75mm (2 1/2") x 48mm (1 1/2")</t>
  </si>
  <si>
    <t>17.8</t>
  </si>
  <si>
    <t>1452/ORSE</t>
  </si>
  <si>
    <t xml:space="preserve">Abrigo em alvenaria (1.20 x 1.00m) para conjunto de moto -bomba, incluindo chapisco, reboco, esquadria de ferro e cobertura com telha canal comum.</t>
  </si>
  <si>
    <t>17.9</t>
  </si>
  <si>
    <t>9224/ORSE</t>
  </si>
  <si>
    <t xml:space="preserve">Instalação e montagem de bomba centrifuga 5cv</t>
  </si>
  <si>
    <t>17.10</t>
  </si>
  <si>
    <t>8938/ORSE</t>
  </si>
  <si>
    <t xml:space="preserve">Conjunto moto-bomba Schneider, motor 5 cv, trifásico, centrifuga, sucção 2 1/2", recalque 2 1/2" (ou similar)</t>
  </si>
  <si>
    <t>17.11</t>
  </si>
  <si>
    <t>12978/ORSE</t>
  </si>
  <si>
    <t xml:space="preserve">Quadro de comando em chapa de ferro, 80x60x20cm, para bombas, constando de disjuntores, comutadores e outros (ve r relação em imagens), da estação elevatória EE01 do Par que da Cidade, Aracaju- Fornecimento e montagem</t>
  </si>
  <si>
    <t>17.12</t>
  </si>
  <si>
    <t>0331/PMSC</t>
  </si>
  <si>
    <t xml:space="preserve">Luva plastica para canaleta 110x20mm, "sistema X", ref.304 05, Pial Legrand ou similar</t>
  </si>
  <si>
    <t>17.13</t>
  </si>
  <si>
    <t>9242/ORSE</t>
  </si>
  <si>
    <t xml:space="preserve">Assentamento de tubo pvc p/irrigação d=50mm, linha Irriga-LF, Tigre ou similar</t>
  </si>
  <si>
    <t>17.14</t>
  </si>
  <si>
    <t>1358/ORSE</t>
  </si>
  <si>
    <t xml:space="preserve">Mangueira trançada de alta pressão spt 250p ø = 3/4"</t>
  </si>
  <si>
    <t>17.15</t>
  </si>
  <si>
    <t>1520/ORSE</t>
  </si>
  <si>
    <t xml:space="preserve">Mangueira trançada de alta pressão diâmetro = 1"</t>
  </si>
  <si>
    <t>18</t>
  </si>
  <si>
    <t xml:space="preserve">PRAÇA: MOBILIÁRIO URBANO</t>
  </si>
  <si>
    <t>18.1</t>
  </si>
  <si>
    <t>11677/ORSE</t>
  </si>
  <si>
    <t xml:space="preserve">Mesa de concreto polido fck=21 Mpa, com tabuleiro em pastilha cerâmica, base de tubo de concreto ø=0,30m e banco s em tubo de concreto ø=0,40m</t>
  </si>
  <si>
    <t>18.2</t>
  </si>
  <si>
    <t>3223/ORSE</t>
  </si>
  <si>
    <t xml:space="preserve">Banco de concreto pre-moldado com encosto e pintura (padrão emurb)</t>
  </si>
  <si>
    <t>18.3</t>
  </si>
  <si>
    <t>18.4</t>
  </si>
  <si>
    <t>0829/PMSC</t>
  </si>
  <si>
    <t xml:space="preserve">Fornecimento de leixeira em aço carbono telada</t>
  </si>
  <si>
    <t>19</t>
  </si>
  <si>
    <t xml:space="preserve">CAMPO: DRENAGEM</t>
  </si>
  <si>
    <t>19.1</t>
  </si>
  <si>
    <t>2504/ORSE</t>
  </si>
  <si>
    <t xml:space="preserve">Escavação com retro-escavadeira de pneus, de valas, em m aterial de 1ª categoria entre 1,50 e 3,00m de profundidade</t>
  </si>
  <si>
    <t>19.2</t>
  </si>
  <si>
    <t>10069/ORSE</t>
  </si>
  <si>
    <t xml:space="preserve">Reaterro manual de valas ou áreas, compactado manualment e a 95% do pn, com compactador à percussão sapinho</t>
  </si>
  <si>
    <t>19.3</t>
  </si>
  <si>
    <t>102690</t>
  </si>
  <si>
    <t xml:space="preserve">DRENO ESPINHA DE PEIXE (SEÇÃO (0,40 X 0,40 M), COM TUBO DE PEAD CORRUGADO PERFURADO, DN 100 MM, ENCHIMENTO COM BRITA, ENVOLVIDO COM MANTA GEOTÊXTIL, INCLUSIVE CONEXÕES. AF_07/2021</t>
  </si>
  <si>
    <t>19.4</t>
  </si>
  <si>
    <t>102990</t>
  </si>
  <si>
    <t xml:space="preserve">Canaleta meia cana pré-moldada de concreto (d = 30 cm) - fornecimento e instalação. af_05/2025</t>
  </si>
  <si>
    <t>20</t>
  </si>
  <si>
    <t xml:space="preserve">PRAÇA: DRENAGEM</t>
  </si>
  <si>
    <t>20.1</t>
  </si>
  <si>
    <t>2663/ORSE</t>
  </si>
  <si>
    <t xml:space="preserve">Locação de rede de drenagem</t>
  </si>
  <si>
    <t>20.2</t>
  </si>
  <si>
    <t>2503/ORSE</t>
  </si>
  <si>
    <t xml:space="preserve">Escavação com retro-escavadeira de pneus, de valas, em m aterial de 1ª categoria até 1,50m de profundidade</t>
  </si>
  <si>
    <t>20.3</t>
  </si>
  <si>
    <t>101618</t>
  </si>
  <si>
    <t xml:space="preserve">PREPARO DE FUNDO DE VALA COM LARGURA MENOR QUE 1,5 M, COM CAMADA DE AREIA, LANÇAMENTO MANUAL. AF_01/2026</t>
  </si>
  <si>
    <t>20.4</t>
  </si>
  <si>
    <t xml:space="preserve">2660/ORSE </t>
  </si>
  <si>
    <t>20.5</t>
  </si>
  <si>
    <t>92210</t>
  </si>
  <si>
    <t xml:space="preserve">TUBO DE CONCRETO PARA REDES COLETORAS DE ÁGUAS PLUVIAIS, DIÂMETRO DE 400 MM, JUNTA RÍGIDA, INSTALADO EM LOCAL COM BAIXO NÍVEL DE INTERFERÊNCIAS - FORNECIMENTO E ASSENTAMENTO. AF_03/2024</t>
  </si>
  <si>
    <t>20.6</t>
  </si>
  <si>
    <t>8578/ORSE</t>
  </si>
  <si>
    <t xml:space="preserve">Fornecimento de tubo de concreto poroso d=0.20 m</t>
  </si>
  <si>
    <t>20.7</t>
  </si>
  <si>
    <t xml:space="preserve">8579/ORSE </t>
  </si>
  <si>
    <t xml:space="preserve">Assentamento de tubo de concreto poroso d=0.20 m</t>
  </si>
  <si>
    <t>20.8</t>
  </si>
  <si>
    <t>8556/ORSE</t>
  </si>
  <si>
    <t xml:space="preserve">Fornecimento de tubo de concreto simples CS d=0,30 m</t>
  </si>
  <si>
    <t>20.9</t>
  </si>
  <si>
    <t xml:space="preserve">8557/ORSE </t>
  </si>
  <si>
    <t xml:space="preserve">Assentamento de tubo de concreto simples CS d=0,30 m</t>
  </si>
  <si>
    <t>20.10</t>
  </si>
  <si>
    <t>99260</t>
  </si>
  <si>
    <t xml:space="preserve">CAIXA ENTERRADA HIDRÁULICA RETANGULAR, EM ALVENARIA COM BLOCOS DE CONCRETO, DIMENSÕES INTERNAS: 0,6X0,6X0,6 M PARA REDE DE DRENAGEM. AF_12/2020</t>
  </si>
  <si>
    <t>20.11</t>
  </si>
  <si>
    <t>99255</t>
  </si>
  <si>
    <t xml:space="preserve">CAIXA ENTERRADA HIDRÁULICA RETANGULAR EM ALVENARIA COM TIJOLOS CERÂMICOS MACIÇOS, DIMENSÕES INTERNAS: 0,8X0,8X0,6 M PARA REDE DE DRENAGEM. AF_12/2020</t>
  </si>
  <si>
    <t>20.12</t>
  </si>
  <si>
    <t xml:space="preserve">0069/ORSE </t>
  </si>
  <si>
    <t>21</t>
  </si>
  <si>
    <t xml:space="preserve">PRAÇA: DIVERSOS</t>
  </si>
  <si>
    <t>21.1</t>
  </si>
  <si>
    <t>21.2</t>
  </si>
  <si>
    <t>100982</t>
  </si>
  <si>
    <t xml:space="preserve">CARGA, MANOBRA E DESCARGA DE ENTULHO EM CAMINHÃO BASCULANTE 10 M³ - CARGA COM ESCAVADEIRA HIDRÁULICA (CAÇAMBA DE 0,80 M³ / 111 HP) E DESCARGA LIVRE (UNIDADE: M3). AF_02/2026</t>
  </si>
  <si>
    <t>21.3</t>
  </si>
  <si>
    <t xml:space="preserve">5074/ORSE </t>
  </si>
  <si>
    <t xml:space="preserve">Transporte comercial com caminhão basculante de 10m³, em rodovia pavimentada (densidade=1,5t/m³)</t>
  </si>
  <si>
    <t>TXKM</t>
  </si>
  <si>
    <t>21.4</t>
  </si>
  <si>
    <t>10039/ORSE</t>
  </si>
  <si>
    <t xml:space="preserve">Descarte de resíduos da construção civil em área licenciada</t>
  </si>
  <si>
    <t>T</t>
  </si>
  <si>
    <t>22</t>
  </si>
  <si>
    <t xml:space="preserve">VESTIÁRIOS: INFRAESTRUTURA</t>
  </si>
  <si>
    <t>22.1</t>
  </si>
  <si>
    <t>0050/ORSE</t>
  </si>
  <si>
    <t xml:space="preserve">Locação de construção de edificação até 200m2, inclusive execução de gabarito de madeira</t>
  </si>
  <si>
    <t>VESTIÁRIOS</t>
  </si>
  <si>
    <t>22.2</t>
  </si>
  <si>
    <t>22.3</t>
  </si>
  <si>
    <t>2509/ORSE</t>
  </si>
  <si>
    <t xml:space="preserve">Carga manual de material de 1ª categoria</t>
  </si>
  <si>
    <t>22.4</t>
  </si>
  <si>
    <t>5074/ORSE</t>
  </si>
  <si>
    <t>22.5</t>
  </si>
  <si>
    <t>22.6</t>
  </si>
  <si>
    <t>22.7</t>
  </si>
  <si>
    <t>22.8</t>
  </si>
  <si>
    <t>1969/ORSE</t>
  </si>
  <si>
    <t xml:space="preserve">Impermeabilização de alicerce e viga baldrame com 1 demão tinta asfáltica tipo Neutrol da Vedacit ou similar, in clusive argamassa impermeabilização esp=2cm</t>
  </si>
  <si>
    <t>22.9</t>
  </si>
  <si>
    <t>7585/ORSE</t>
  </si>
  <si>
    <t xml:space="preserve">Forma plana para sapatas, em madeira maciça, 05 usos, inclusive escoramento</t>
  </si>
  <si>
    <t>22.10</t>
  </si>
  <si>
    <t>7580/ORSE</t>
  </si>
  <si>
    <t xml:space="preserve">Forma plana para vigas-baldrame, em compensado resinado de 14mm, 05 usos, inclusive escoramento</t>
  </si>
  <si>
    <t>22.11</t>
  </si>
  <si>
    <t>11482/ORSE</t>
  </si>
  <si>
    <t xml:space="preserve">Concreto simples usinado fck=25mpa, bombeado, lançado e adensado na infraestrutura</t>
  </si>
  <si>
    <t>22.12</t>
  </si>
  <si>
    <t>23</t>
  </si>
  <si>
    <t xml:space="preserve">VESTIÁRIOS: SUPERESTRUTURA</t>
  </si>
  <si>
    <t>23.1</t>
  </si>
  <si>
    <t>23.2</t>
  </si>
  <si>
    <t>23.3</t>
  </si>
  <si>
    <t>4254/ORSE</t>
  </si>
  <si>
    <t xml:space="preserve">Laje pré-fabricada treliçada para piso ou cobertura, intereixo 38cm, h=12cm, el. enchimento em bloco cerâmico h= 8cm, inclusive escoramento em madeira e capeamento 4cm.</t>
  </si>
  <si>
    <t>23.4</t>
  </si>
  <si>
    <t>7472/ORSE</t>
  </si>
  <si>
    <t xml:space="preserve">Forma plana para pilares, em compensado resinado de 14mm, 07 usos, inclusive escoramento</t>
  </si>
  <si>
    <t>23.5</t>
  </si>
  <si>
    <t>7397/ORSE</t>
  </si>
  <si>
    <t xml:space="preserve">Forma plana para vigas, em compensado resinado de 12mm, 04 usos, inclusive escoramento</t>
  </si>
  <si>
    <t>23.6</t>
  </si>
  <si>
    <t>0098/ORSE</t>
  </si>
  <si>
    <t xml:space="preserve">Concreto simples usinado fck=25mpa, bombeado, lançado e adensado em superestrutura</t>
  </si>
  <si>
    <t>24</t>
  </si>
  <si>
    <t xml:space="preserve">VESTIÁRIOS: ELEVAÇÕES</t>
  </si>
  <si>
    <t>24.1</t>
  </si>
  <si>
    <t>0151/ORSE</t>
  </si>
  <si>
    <t xml:space="preserve">Alvenaria bloco cerâmico vedação, 9x19x24cm, e=9cm, com argamassa t5 - 1:2:8 (cimento/cal/areia), junta=1cm - Re v.09</t>
  </si>
  <si>
    <t>24.2</t>
  </si>
  <si>
    <t>0147/ORSE</t>
  </si>
  <si>
    <t xml:space="preserve">Cintas e vergas em concreto armado pré-moldado fck=15 mpa, seção 9x12cm</t>
  </si>
  <si>
    <t>24.3</t>
  </si>
  <si>
    <t>0171/ORSE</t>
  </si>
  <si>
    <t xml:space="preserve">Cobogó de cimento, com único furo, dim: 20 x 20cm</t>
  </si>
  <si>
    <t>25</t>
  </si>
  <si>
    <t xml:space="preserve">VESTIÁRIOS: COBERTURA</t>
  </si>
  <si>
    <t>25.1</t>
  </si>
  <si>
    <t>0283/ORSE</t>
  </si>
  <si>
    <t xml:space="preserve">Telhamento com telha de fibra vegetal com betume, onduline ecológica, 2,00 x 0,95 x 0,028 m</t>
  </si>
  <si>
    <t>25.2</t>
  </si>
  <si>
    <t>5083/ORSE</t>
  </si>
  <si>
    <t xml:space="preserve">Rufo para telha de fibrocimento ondulada</t>
  </si>
  <si>
    <t>25.3</t>
  </si>
  <si>
    <t>4748/ORSE</t>
  </si>
  <si>
    <t xml:space="preserve">Madeiramento em massaranduba/madeira de lei, peça serrada 10cm x 20cm com abertura de encaixes</t>
  </si>
  <si>
    <t>25.4</t>
  </si>
  <si>
    <t>4810/ORSE</t>
  </si>
  <si>
    <t xml:space="preserve">Madeiramento em massaranduba para telhado, peça principal serrada 14cm x 25cm, com abertura de encaixes</t>
  </si>
  <si>
    <t>25.5</t>
  </si>
  <si>
    <t>9415/ORSE</t>
  </si>
  <si>
    <t xml:space="preserve">Fornecimento e assentamento de Ripas Massaranduba 5 x1,5cm</t>
  </si>
  <si>
    <t>26</t>
  </si>
  <si>
    <t xml:space="preserve">VESTIÁRIOS: REVESTIMENTOS</t>
  </si>
  <si>
    <t>26.1</t>
  </si>
  <si>
    <t>26.2</t>
  </si>
  <si>
    <t>87881</t>
  </si>
  <si>
    <t xml:space="preserve">CHAPISCO APLICADO NO TETO OU EM ALVENARIA E ESTRUTURA, COM ROLO PARA TEXTURA ACRÍLICA. ARGAMASSA TRAÇO 1:4 E EMULSÃO POLIMÉRICA (ADESIVO) COM PREPARO MANUAL. AF_10/2022</t>
  </si>
  <si>
    <t>26.3</t>
  </si>
  <si>
    <t>3315/ORSE</t>
  </si>
  <si>
    <t xml:space="preserve">Reboco ou emboço interno, de teto, com argamassa traço t6 - 1:2:10 (cimento / cal / areia), espessura 1,5 cm</t>
  </si>
  <si>
    <t>26.4</t>
  </si>
  <si>
    <t>3314/ORSE</t>
  </si>
  <si>
    <t xml:space="preserve">Reboco ou emboço interno, de parede, com argamassa traço t6 - 1:2:10 (cimento / cal / areia), espessura 1,5 cm</t>
  </si>
  <si>
    <t>26.5</t>
  </si>
  <si>
    <t>3316/ORSE</t>
  </si>
  <si>
    <t xml:space="preserve">Reboco ou emboço externo, de parede, com argamassa traço t5 - 1:2:8 (cimento / cal / areia), espessura 2,5 cm</t>
  </si>
  <si>
    <t>26.6</t>
  </si>
  <si>
    <t>11165/ORSE</t>
  </si>
  <si>
    <t xml:space="preserve">Revestimento cerâmico para piso ou parede, 37 x 59 cm, Arielle, linha riviera, cor branca ou similar, PEI-3, apl icado com argamassa industrializada ac-ii, rejuntado, ex clusive regularização de base ou emboço</t>
  </si>
  <si>
    <t>26.7</t>
  </si>
  <si>
    <t>10618/ORSE</t>
  </si>
  <si>
    <t xml:space="preserve">Revestimento cerâmico para piso ou parede, 45 x 45 cm, Eliane, linha cargo plus bone ou similar, aplicado com ar gamassa industrializada ac-ii, rejuntado, exclusive regu larização de base ou emboço</t>
  </si>
  <si>
    <t>26.8</t>
  </si>
  <si>
    <t>2298/ORSE</t>
  </si>
  <si>
    <t xml:space="preserve">Pintura para interiores, sobre paredes ou tetos, com lixamento, aplicação de 01 demão de líquido selador acrílic o, 01 demão de textura acrílica branca e 02 demãos de ti nta pva latex convencional para interiores</t>
  </si>
  <si>
    <t>26.9</t>
  </si>
  <si>
    <t>27</t>
  </si>
  <si>
    <t xml:space="preserve">VESTIÁRIOS: PAVIMENTAÇÃO</t>
  </si>
  <si>
    <t>27.1</t>
  </si>
  <si>
    <t>27.2</t>
  </si>
  <si>
    <t>0101/ORSE</t>
  </si>
  <si>
    <t xml:space="preserve">Camada impermeabilizadora, espessura = 10,0cm, c/ concreto fck = 15mpa</t>
  </si>
  <si>
    <t>27.3</t>
  </si>
  <si>
    <t>27.4</t>
  </si>
  <si>
    <t>2260/ORSE</t>
  </si>
  <si>
    <t xml:space="preserve">Rodapé alta resistência, h = 10 cm</t>
  </si>
  <si>
    <t>27.5</t>
  </si>
  <si>
    <t>2266/ORSE</t>
  </si>
  <si>
    <t xml:space="preserve">Soleira em granito cinza andorinha, l = 15 cm, e = 2 cm</t>
  </si>
  <si>
    <t>27.6</t>
  </si>
  <si>
    <t>10172/ORSE</t>
  </si>
  <si>
    <t xml:space="preserve">Piso alta resistencia, colorido, e=10mm, aplicado com juntas, polido até o esmeril 400 e encerado, exclusive arg amassa de regualrização</t>
  </si>
  <si>
    <t>28</t>
  </si>
  <si>
    <t xml:space="preserve">VESTIÁRIOS: ESQUADRIAS</t>
  </si>
  <si>
    <t>28.1</t>
  </si>
  <si>
    <t>3628/ORSE</t>
  </si>
  <si>
    <t xml:space="preserve">Porta em madeira compensada (canela), lisa, semi-ôca, 0.90 x 2.10 m, inclusive batentes e ferragens</t>
  </si>
  <si>
    <t>28.2</t>
  </si>
  <si>
    <t>7165/ORSE</t>
  </si>
  <si>
    <t xml:space="preserve">Porta em madeira compensada (canela), lisa, semi-ôca, 0.90 x 2.10 m, para sanitário de deficiente físico (inclus ive batente, ferragens, fechadura, suporte e chapa de al umínio e=1mm) - Rev 03</t>
  </si>
  <si>
    <t>28.3</t>
  </si>
  <si>
    <t>0262/PMSC</t>
  </si>
  <si>
    <t xml:space="preserve">Piso tátil direcional e/ou alerta, em borracha, p/deficientes visuais, dimensões 25x25cm, aplicado, rejuntado, e xclusive regularização de base</t>
  </si>
  <si>
    <t>28.4</t>
  </si>
  <si>
    <t>1769/ORSE</t>
  </si>
  <si>
    <t xml:space="preserve">Batente em madeira de lei l = 0,14 m (caixão), para portas de 0,60 a 1,00m de largura, h=2,20m, incluso 02 jogos de alizar</t>
  </si>
  <si>
    <t>28.5</t>
  </si>
  <si>
    <t>2309/ORSE</t>
  </si>
  <si>
    <t xml:space="preserve">Pintura sobre superfícies de madeira com aplicação de 01 demão de fundo sintético nivelador, 01 demão de massa a óleo e 02 demãos de tinta esmalte</t>
  </si>
  <si>
    <t>28.6</t>
  </si>
  <si>
    <t>12038/ORSE</t>
  </si>
  <si>
    <t xml:space="preserve">Portão em ferro, em tubo de aço galv. 2.1/2" e tela de aço galv revestido em pvc, quadrangular / losangular, fi o 2,77 mm (12 bwg), bitola final = *3,8* mm, malha 7,5 x 7,5 cm, h = 2 m</t>
  </si>
  <si>
    <t>28.7</t>
  </si>
  <si>
    <t>28.8</t>
  </si>
  <si>
    <t>2306/ORSE</t>
  </si>
  <si>
    <t xml:space="preserve">Pintura de acabamento com aplicação de 02 demãos de esmalte sintético sobre superfícies metálicas - R1</t>
  </si>
  <si>
    <t>29</t>
  </si>
  <si>
    <t xml:space="preserve">VESTIÁRIOS: ACESSÓRIOS</t>
  </si>
  <si>
    <t>29.1</t>
  </si>
  <si>
    <t>11961/ORSE</t>
  </si>
  <si>
    <t xml:space="preserve">Alarme Banheiro Pne Deficiente Físico Conforme Nbr 9050 com acionador</t>
  </si>
  <si>
    <t>29.2</t>
  </si>
  <si>
    <t>100875</t>
  </si>
  <si>
    <t xml:space="preserve">BANCO ARTICULADO, EM AÇO INOX, PARA PCD, FIXADO NA PAREDE - FORNECIMENTO E INSTALAÇÃO. AF_02/2026</t>
  </si>
  <si>
    <t>29.3</t>
  </si>
  <si>
    <t>7350/ORSE</t>
  </si>
  <si>
    <t xml:space="preserve">Lavatório louça de canto (Deca-Izy, ref L-10117 ou similar) sem coluna, c/ sifão cromado, válvula cromada, engat e cromado, exclusive torneira</t>
  </si>
  <si>
    <t>29.4</t>
  </si>
  <si>
    <t>86943</t>
  </si>
  <si>
    <t xml:space="preserve">LAVATÓRIO LOUÇA BRANCA SUSPENSO, *40 X 30* CM OU EQUIVALENTE, PADRÃO POPULAR, INCLUSO SIFÃO FLEXÍVEL EM PVC, VÁLVULA E ENGATE FLEXÍVEL 30 CM EM PLÁSTICO E TORNEIRA CROMADA DE MESA, PADRÃO POPULAR - FORNECIMENTO E INSTALAÇÃO. AF_02/2026</t>
  </si>
  <si>
    <t>29.5</t>
  </si>
  <si>
    <t>86915</t>
  </si>
  <si>
    <t xml:space="preserve">TORNEIRA CROMADA DE MESA, 1/2" OU 3/4", PARA LAVATÓRIO, PADRÃO MÉDIO - FORNECIMENTO E INSTALAÇÃO. AF_02/2026</t>
  </si>
  <si>
    <t>29.6</t>
  </si>
  <si>
    <t>2022/ORSE</t>
  </si>
  <si>
    <t xml:space="preserve">Chuveiro simples de plástico (herc ref 1980 ou similar),c/ registro de pressão de pvc</t>
  </si>
  <si>
    <t>29.7</t>
  </si>
  <si>
    <t>8211/ORSE</t>
  </si>
  <si>
    <t xml:space="preserve">Ducha higiênica com registro, linha aspen, ref. 1984 C35 da DECA ou similar</t>
  </si>
  <si>
    <t>29.8</t>
  </si>
  <si>
    <t>9017/ORSE</t>
  </si>
  <si>
    <t xml:space="preserve">Vaso sanitario c/caixa de descarga acoplada, c/saída horizontal, linha ravena, DECA ou similar, inclusive assent o ASTRA TPK ou similar, conj. de fixação DECA SP13 ou si milar, anel de vedação e engate plástico</t>
  </si>
  <si>
    <t>29.9</t>
  </si>
  <si>
    <t>8492/ORSE</t>
  </si>
  <si>
    <t xml:space="preserve">Barra de apoio, reta, fixa, em aço inox, l=80cm, d=1 1/2", Jackwal ou similar</t>
  </si>
  <si>
    <t>29.10</t>
  </si>
  <si>
    <t>12128/ORSE</t>
  </si>
  <si>
    <t xml:space="preserve">Barra de apoio, para lavatório,fixa, constituida de duas barras laterais em "U", em aço inox, d=1 1/4", Jackwal ou similar</t>
  </si>
  <si>
    <t>CJ</t>
  </si>
  <si>
    <t>29.11</t>
  </si>
  <si>
    <t>13112/ORSE</t>
  </si>
  <si>
    <t xml:space="preserve">Barra de apoio, reta, fixa, em aço inox, l=70cm, d=1 1/4", Jackwal ou similar</t>
  </si>
  <si>
    <t>29.12</t>
  </si>
  <si>
    <t>4325/ORSE</t>
  </si>
  <si>
    <t xml:space="preserve">Cabide de plástico, Akros ou similar</t>
  </si>
  <si>
    <t>29.13</t>
  </si>
  <si>
    <t>95547</t>
  </si>
  <si>
    <t xml:space="preserve">SABONETEIRA PLÁSTICA TIPO DISPENSER PARA SABONETE LÍQUIDO COM RESERVATÓRIO 800 A 1500 ML, INCLUSO FIXAÇÃO. AF_02/2026</t>
  </si>
  <si>
    <t>29.14</t>
  </si>
  <si>
    <t>0263/PMSC</t>
  </si>
  <si>
    <t xml:space="preserve">Emassamento de superfície, com aplicação de 02 demãos de massa corrida - R1</t>
  </si>
  <si>
    <t>29.15</t>
  </si>
  <si>
    <t>1889/ORSE</t>
  </si>
  <si>
    <t xml:space="preserve">Espelho plano 4mm</t>
  </si>
  <si>
    <t>29.16</t>
  </si>
  <si>
    <t>4287/ORSE</t>
  </si>
  <si>
    <t xml:space="preserve">Dispenser para toalha interfolhada</t>
  </si>
  <si>
    <t>29.17</t>
  </si>
  <si>
    <t>12511/ORSE</t>
  </si>
  <si>
    <t xml:space="preserve">Dispenser, em plástico, para papel higiênico em rolo</t>
  </si>
  <si>
    <t>30</t>
  </si>
  <si>
    <t xml:space="preserve">INSTALAÇÕES HIDROSSANITÁRIAS: HIDRÁULICA</t>
  </si>
  <si>
    <t>30.1</t>
  </si>
  <si>
    <t>3206/ORSE</t>
  </si>
  <si>
    <t xml:space="preserve">Registro tipo esfera em PVC c/borboleta, d = 1/2"</t>
  </si>
  <si>
    <t xml:space="preserve">INSTALAÇÕES HIDROSSANITÁRIAS</t>
  </si>
  <si>
    <t>30.2</t>
  </si>
  <si>
    <t>6087/ORSE</t>
  </si>
  <si>
    <t xml:space="preserve">Fornecimento de Colar de Tomada de PVC, com Travas e Saída Roscável, DN 110mm x 1/2"</t>
  </si>
  <si>
    <t>30.3</t>
  </si>
  <si>
    <t>1673/ORSE</t>
  </si>
  <si>
    <t xml:space="preserve">Joelho 90° pvc rígido soldável e c/rosca e anéis, diâm =20mm x 1/2"</t>
  </si>
  <si>
    <t>30.4</t>
  </si>
  <si>
    <t>1036/ORSE</t>
  </si>
  <si>
    <t xml:space="preserve">Adaptador de pvc rígido soldável curto c/ bolsa e rosca p/ registro diâm = 20mm x 1/2"</t>
  </si>
  <si>
    <t>30.5</t>
  </si>
  <si>
    <t>89358</t>
  </si>
  <si>
    <t xml:space="preserve">JOELHO 90 GRAUS, PVC, SOLDÁVEL, DN 20MM, INSTALADO EM RAMAL OU SUB-RAMAL DE ÁGUA - FORNECIMENTO E INSTALAÇÃO. AF_06/2022</t>
  </si>
  <si>
    <t>30.6</t>
  </si>
  <si>
    <t>1149/ORSE</t>
  </si>
  <si>
    <t xml:space="preserve">Luva de pvc rígido soldável, marrom, diâm = 20mm</t>
  </si>
  <si>
    <t>30.7</t>
  </si>
  <si>
    <t>1027/ORSE</t>
  </si>
  <si>
    <t xml:space="preserve">Tubo pvc rígido soldável marrom p/ água, d = 20 mm (1/2")</t>
  </si>
  <si>
    <t>30.8</t>
  </si>
  <si>
    <t>1167/ORSE</t>
  </si>
  <si>
    <t xml:space="preserve">Tê 90º de pvc rígido soldável, marrom diâm = 20mm</t>
  </si>
  <si>
    <t>30.9</t>
  </si>
  <si>
    <t>6077/ORSE</t>
  </si>
  <si>
    <t xml:space="preserve">Fornecimento de hidrômetro diam. = 3/4", vazão = 1,5m3/h</t>
  </si>
  <si>
    <t>30.10</t>
  </si>
  <si>
    <t>1047/ORSE</t>
  </si>
  <si>
    <t xml:space="preserve">Adaptador de pvc rígido soldável c/ flanges livres p/ caixa de água diâm = 20mm x 1/2"</t>
  </si>
  <si>
    <t>30.11</t>
  </si>
  <si>
    <t>1134/ORSE</t>
  </si>
  <si>
    <t xml:space="preserve">Joelho 90º de pvc rígido soldável, marrom diâm = 20mm</t>
  </si>
  <si>
    <t>30.12</t>
  </si>
  <si>
    <t>94495</t>
  </si>
  <si>
    <t xml:space="preserve">REGISTRO DE GAVETA BRUTO, LATÃO, ROSCÁVEL, 1" - FORNECIMENTO E INSTALAÇÃO. AF_08/2021</t>
  </si>
  <si>
    <t>30.13</t>
  </si>
  <si>
    <t>1488/ORSE</t>
  </si>
  <si>
    <t xml:space="preserve">Torneira de bóia p/caixa d'agua em pvc d = 1/2"</t>
  </si>
  <si>
    <t>30.14</t>
  </si>
  <si>
    <t>1465/ORSE</t>
  </si>
  <si>
    <t xml:space="preserve">Registro gaveta c/ canopla cromada, d=20mm (3/4") - ref. 1509 Deca ou similar</t>
  </si>
  <si>
    <t>30.15</t>
  </si>
  <si>
    <t>94792</t>
  </si>
  <si>
    <t xml:space="preserve">REGISTRO DE GAVETA BRUTO, LATÃO, ROSCÁVEL, 1", COM ACABAMENTO E CANOPLA CROMADOS - FORNECIMENTO E INSTALAÇÃO. AF_08/2021</t>
  </si>
  <si>
    <t>30.16</t>
  </si>
  <si>
    <t>1049/ORSE</t>
  </si>
  <si>
    <t xml:space="preserve">Adaptador de pvc rígido soldável c/ flanges livres p/ caixa de água diâm = 32mm x 1" Rev. 02 - 04/2024</t>
  </si>
  <si>
    <t>30.17</t>
  </si>
  <si>
    <t>1038/ORSE</t>
  </si>
  <si>
    <t xml:space="preserve">Adaptador de pvc rígido soldável curto c/ bolsa e rosca p/ registro diâm = 32mm x 1"</t>
  </si>
  <si>
    <t>30.18</t>
  </si>
  <si>
    <t>89368</t>
  </si>
  <si>
    <t xml:space="preserve">JOELHO 45 GRAUS, PVC, SOLDÁVEL, DN 32MM, INSTALADO EM RAMAL OU SUB-RAMAL DE ÁGUA - FORNECIMENTO E INSTALAÇÃO. AF_06/2022</t>
  </si>
  <si>
    <t>30.19</t>
  </si>
  <si>
    <t>1470/ORSE</t>
  </si>
  <si>
    <t xml:space="preserve">Registro de pressão 3/4" c/canopla cromada, linha Targa C40 - ref.1416, Deca ou similar</t>
  </si>
  <si>
    <t>30.20</t>
  </si>
  <si>
    <t>1143/ORSE</t>
  </si>
  <si>
    <t xml:space="preserve">Joelho de redução 90º de pvc rígido soldável, marrom diâm = 25 x 20mm</t>
  </si>
  <si>
    <t>30.21</t>
  </si>
  <si>
    <t>89413</t>
  </si>
  <si>
    <t xml:space="preserve">JOELHO 90 GRAUS, PVC, SOLDÁVEL, DN 32MM, INSTALADO EM RAMAL DE DISTRIBUIÇÃO DE ÁGUA - FORNECIMENTO E INSTALAÇÃO. AF_06/2022</t>
  </si>
  <si>
    <t>30.22</t>
  </si>
  <si>
    <t>1144/ORSE</t>
  </si>
  <si>
    <t xml:space="preserve">Joelho de redução 90º de pvc rígido soldável, marrom diâm = 32 x 25mm</t>
  </si>
  <si>
    <t>30.23</t>
  </si>
  <si>
    <t>89385</t>
  </si>
  <si>
    <t xml:space="preserve">LUVA SOLDÁVEL E COM ROSCA, PVC, SOLDÁVEL, DN 25MM X 3/4, INSTALADO EM RAMAL OU SUB-RAMAL DE ÁGUA - FORNECIMENTO E INSTALAÇÃO. AF_06/2022</t>
  </si>
  <si>
    <t>30.24</t>
  </si>
  <si>
    <t>89383</t>
  </si>
  <si>
    <t xml:space="preserve">ADAPTADOR CURTO COM BOLSA E ROSCA PARA REGISTRO, PVC, SOLDÁVEL, DN 25MM X 3/4, INSTALADO EM RAMAL OU SUB-RAMAL DE ÁGUA - FORNECIMENTO E INSTALAÇÃO. AF_06/2022</t>
  </si>
  <si>
    <t>30.25</t>
  </si>
  <si>
    <t>4944/ORSE</t>
  </si>
  <si>
    <t xml:space="preserve">Joelho 90° pvc rígido soldável e c/rosca, diam = 25mm x 3/4"</t>
  </si>
  <si>
    <t>30.26</t>
  </si>
  <si>
    <t>1159/ORSE</t>
  </si>
  <si>
    <t xml:space="preserve">Luva de redução de pvc rígido soldável, marrom, diâm = 32 x 25mm</t>
  </si>
  <si>
    <t>30.27</t>
  </si>
  <si>
    <t>1150/ORSE</t>
  </si>
  <si>
    <t xml:space="preserve">Luva de pvc rígido soldável, marrom, diâm = 25mm</t>
  </si>
  <si>
    <t>30.28</t>
  </si>
  <si>
    <t>5048/ORSE</t>
  </si>
  <si>
    <t xml:space="preserve">Caixa d'agua de polietileno - instalada, exceto base de apoio, cap. 1000 litros</t>
  </si>
  <si>
    <t>30.29</t>
  </si>
  <si>
    <t>1028/ORSE</t>
  </si>
  <si>
    <t xml:space="preserve">Tubo pvc rígido soldável marrom p/ água, d = 25 mm (3/4")</t>
  </si>
  <si>
    <t>30.30</t>
  </si>
  <si>
    <t>1029/ORSE</t>
  </si>
  <si>
    <t xml:space="preserve">Tubo pvc rígido soldável marrom p/ água, d = 32 mm (1")</t>
  </si>
  <si>
    <t>30.31</t>
  </si>
  <si>
    <t>1168/ORSE</t>
  </si>
  <si>
    <t xml:space="preserve">Tê 90º de pvc rígido soldável, marrom diâm = 25mm</t>
  </si>
  <si>
    <t>30.32</t>
  </si>
  <si>
    <t>1169/ORSE</t>
  </si>
  <si>
    <t xml:space="preserve">Tê 90º de pvc rígido soldável, marrom diâm = 32mm</t>
  </si>
  <si>
    <t>30.33</t>
  </si>
  <si>
    <t>1345/ORSE</t>
  </si>
  <si>
    <t xml:space="preserve">Joelho 90º de pvc rígido roscável com bucha de latão diâm = 3/4" Rev. 01 - 10/2022</t>
  </si>
  <si>
    <t>30.34</t>
  </si>
  <si>
    <t>30.35</t>
  </si>
  <si>
    <t>6086/ORSE</t>
  </si>
  <si>
    <t xml:space="preserve">Ligação Predial de Água em Muro/Fachada Existente, com F ornecimento de Material, Inclusive Hidrômetro - Rev 03_1 0/2022</t>
  </si>
  <si>
    <t>31</t>
  </si>
  <si>
    <t xml:space="preserve">INSTALAÇÕES HIDROSSANITÁRIAS: SANITÁRIA</t>
  </si>
  <si>
    <t>31.1</t>
  </si>
  <si>
    <t>1679/ORSE</t>
  </si>
  <si>
    <t xml:space="preserve">Ponto de esgoto com tubo de pvc rígido soldável de Ø 40mm (lavatórios, mictórios, ralos sifonados, etc...)</t>
  </si>
  <si>
    <t>31.2</t>
  </si>
  <si>
    <t>1678/ORSE</t>
  </si>
  <si>
    <t xml:space="preserve">Ponto de esgoto com tubo de pvc rígido soldável de Ø 50mm (pias de cozinha, máquinas de lavar, etc...)</t>
  </si>
  <si>
    <t>31.3</t>
  </si>
  <si>
    <t>1683/ORSE</t>
  </si>
  <si>
    <t xml:space="preserve">Ponto de esgoto com tubo de pvc rígido soldável de Ø 100mm (vaso sanitário)</t>
  </si>
  <si>
    <t>P</t>
  </si>
  <si>
    <t>31.4</t>
  </si>
  <si>
    <t>4883/ORSE</t>
  </si>
  <si>
    <t xml:space="preserve">Caixa de inspeção 0.60 x 0.60 x 0.60m</t>
  </si>
  <si>
    <t>31.5</t>
  </si>
  <si>
    <t>1695/ORSE</t>
  </si>
  <si>
    <t xml:space="preserve">Caixa sifonada quadrada, com sete entradas e uma saída, d = 150 x 150 x 50mm, ref. nº25, acabamento branco, marc a Akros ou similar</t>
  </si>
  <si>
    <t>31.6</t>
  </si>
  <si>
    <t>1616/ORSE</t>
  </si>
  <si>
    <t xml:space="preserve">Curva 90° curta em pvc rígido c/ anéis, diâm = 100mm</t>
  </si>
  <si>
    <t>31.7</t>
  </si>
  <si>
    <t>1672/ORSE</t>
  </si>
  <si>
    <t xml:space="preserve">Joelho de 90°com bolsa para anel, em pvc rígido c/ anéis , para esgoto secundário, diâm = 40mm</t>
  </si>
  <si>
    <t>31.8</t>
  </si>
  <si>
    <t>89802</t>
  </si>
  <si>
    <t xml:space="preserve">JOELHO 45 GRAUS, PVC, SERIE NORMAL, ESGOTO PREDIAL, DN 50 MM, JUNTA ELÁSTICA, FORNECIDO E INSTALADO EM PRUMADA DE ESGOTO SANITÁRIO OU VENTILAÇÃO. AF_08/2022</t>
  </si>
  <si>
    <t>31.9</t>
  </si>
  <si>
    <t>1551/ORSE</t>
  </si>
  <si>
    <t xml:space="preserve">Joelho 45° em pvc rígido soldável, para esgoto predial, diâm = 50mm</t>
  </si>
  <si>
    <t>31.10</t>
  </si>
  <si>
    <t>89801</t>
  </si>
  <si>
    <t xml:space="preserve">JOELHO 90 GRAUS, PVC, SERIE NORMAL, ESGOTO PREDIAL, DN 50 MM, JUNTA ELÁSTICA, FORNECIDO E INSTALADO EM PRUMADA DE ESGOTO SANITÁRIO OU VENTILAÇÃO. AF_08/2022</t>
  </si>
  <si>
    <t>31.11</t>
  </si>
  <si>
    <t>1562/ORSE</t>
  </si>
  <si>
    <t xml:space="preserve">Junção simples em pvc rígido soldável, para esgoto primário, diâm = 100 x 50mm</t>
  </si>
  <si>
    <t>31.12</t>
  </si>
  <si>
    <t>89753</t>
  </si>
  <si>
    <t xml:space="preserve">LUVA SIMPLES, PVC, SERIE NORMAL, ESGOTO PREDIAL, DN 50 MM, JUNTA ELÁSTICA, FORNECIDO E INSTALADO EM RAMAL DE DESCARGA OU RAMAL DE ESGOTO SANITÁRIO. AF_08/2022</t>
  </si>
  <si>
    <t>31.13</t>
  </si>
  <si>
    <t>1661/ORSE</t>
  </si>
  <si>
    <t xml:space="preserve">Tê sanitário em pvc rígido c/ anéis, para esgoto primário, diâm =100 x 50mm</t>
  </si>
  <si>
    <t>31.14</t>
  </si>
  <si>
    <t>89482</t>
  </si>
  <si>
    <t xml:space="preserve">CAIXA SIFONADA, PVC, DN 100 X 100 X 50 MM, FORNECIDA E INSTALADA EM RAMAIS DE ENCAMINHAMENTO DE ÁGUA PLUVIAL. AF_06/2022</t>
  </si>
  <si>
    <t>31.15</t>
  </si>
  <si>
    <t>1702/ORSE</t>
  </si>
  <si>
    <t xml:space="preserve">Ralo sifonado em pvc d = 100 mm altura regulável, saída 40 mm, com grelha redonda acabamento cromado</t>
  </si>
  <si>
    <t>31.16</t>
  </si>
  <si>
    <t>1538/ORSE</t>
  </si>
  <si>
    <t xml:space="preserve">Curva 90° curta em pvc rígido soldável, diâm = 50mm</t>
  </si>
  <si>
    <t>31.17</t>
  </si>
  <si>
    <t>1357/ORSE</t>
  </si>
  <si>
    <t xml:space="preserve">Fornecimento e instalação de curva 90º curta pvc, junta elástica, ponta/bolsa, ø = 40mm</t>
  </si>
  <si>
    <t>31.18</t>
  </si>
  <si>
    <t>1525/ORSE</t>
  </si>
  <si>
    <t xml:space="preserve">Tubo pvc rígido soldável ponta e bolsa p/ esgoto predial , d = 50 mm</t>
  </si>
  <si>
    <t>31.19</t>
  </si>
  <si>
    <t>1553/ORSE</t>
  </si>
  <si>
    <t xml:space="preserve">Joelho 45° em pvc rígido soldável, para esgoto predial, diâm = 100mm</t>
  </si>
  <si>
    <t>31.20</t>
  </si>
  <si>
    <t>1128/ORSE</t>
  </si>
  <si>
    <t xml:space="preserve">Joelho 45º de pvc rígido soldável, marrom diâm = 40mm</t>
  </si>
  <si>
    <t>31.21</t>
  </si>
  <si>
    <t>1138/ORSE</t>
  </si>
  <si>
    <t xml:space="preserve">Joelho 90º de pvc rígido soldável, marrom diâm = 50mm</t>
  </si>
  <si>
    <t>31.22</t>
  </si>
  <si>
    <t>1559/ORSE</t>
  </si>
  <si>
    <t xml:space="preserve">Junção simples em pvc rígido soldável, para esgoto primário, diâm = 50 x 50mm</t>
  </si>
  <si>
    <t>31.23</t>
  </si>
  <si>
    <t>1564/ORSE</t>
  </si>
  <si>
    <t xml:space="preserve">Junção simples em pvc rígido soldável, para esgoto primário, diâm = 100 x 100mm</t>
  </si>
  <si>
    <t>31.24</t>
  </si>
  <si>
    <t>89783</t>
  </si>
  <si>
    <t xml:space="preserve">JUNÇÃO SIMPLES, PVC, SERIE NORMAL, ESGOTO PREDIAL, DN 40 MM, JUNTA SOLDÁVEL, FORNECIDO E INSTALADO EM RAMAL DE DESCARGA OU RAMAL DE ESGOTO SANITÁRIO. AF_08/2022</t>
  </si>
  <si>
    <t>31.25</t>
  </si>
  <si>
    <t>1575/ORSE</t>
  </si>
  <si>
    <t xml:space="preserve">Luva simples em pvc rígido soldável, para esgoto primário, diâm = 100mm</t>
  </si>
  <si>
    <t>31.26</t>
  </si>
  <si>
    <t>1573/ORSE</t>
  </si>
  <si>
    <t xml:space="preserve">Luva simples em pvc rígido soldável, para esgoto primário, diâm = 50mm</t>
  </si>
  <si>
    <t>31.27</t>
  </si>
  <si>
    <t>1583/ORSE</t>
  </si>
  <si>
    <t xml:space="preserve">Redução excentrica em pvc rígido soldável, para esgoto primário, diâm = 100 x 50mm</t>
  </si>
  <si>
    <t>31.28</t>
  </si>
  <si>
    <t>1527/ORSE</t>
  </si>
  <si>
    <t xml:space="preserve">Tubo pvc rígido soldável ponta e bolsa p/ esgoto predial , d = 100 mm</t>
  </si>
  <si>
    <t>31.29</t>
  </si>
  <si>
    <t>1524/ORSE</t>
  </si>
  <si>
    <t xml:space="preserve">Tubo pvc rígido soldável ponta e bolsa p/ esgoto predial, d = 40 mm</t>
  </si>
  <si>
    <t>31.30</t>
  </si>
  <si>
    <t>31.31</t>
  </si>
  <si>
    <t>1658/ORSE</t>
  </si>
  <si>
    <t xml:space="preserve">Tê sanitário em pvc rígido c/ anéis, para esgoto primário, diâm = 50 x 50mm</t>
  </si>
  <si>
    <t>32</t>
  </si>
  <si>
    <t xml:space="preserve">INSTALAÇÕES HIDROSSANITÁRIAS: TRAT. EFLUENTE - TANQUE SEPTICO</t>
  </si>
  <si>
    <t>32.1</t>
  </si>
  <si>
    <t>32.2</t>
  </si>
  <si>
    <t>4546/ORSE</t>
  </si>
  <si>
    <t xml:space="preserve">Escavação de vala prof. 1,50m, material de 1ª categoria c/ escavadeira hidraúlica</t>
  </si>
  <si>
    <t>32.3</t>
  </si>
  <si>
    <t>4547/ORSE</t>
  </si>
  <si>
    <t xml:space="preserve">Escavação de vala prof. 1,50 a 3,00m, material de 1ª categoria c/ escavadeira hidraúlica</t>
  </si>
  <si>
    <t>32.4</t>
  </si>
  <si>
    <t>6418/ORSE</t>
  </si>
  <si>
    <t xml:space="preserve">Rebaixamento de lençol freático com ponteiras filtrantes em valas (metro de vala)</t>
  </si>
  <si>
    <t>32.5</t>
  </si>
  <si>
    <t>7133/ORSE</t>
  </si>
  <si>
    <t xml:space="preserve">Escoramento metálico p/ valas, h&lt;=2.50 m, com pranchas m etálicas de 4,7 mm x 30 cm e longarinas em peças de made ira de 3"x6", reaproveitamento : 60 vezes. Rev 01/2023</t>
  </si>
  <si>
    <t>32.6</t>
  </si>
  <si>
    <t>94968</t>
  </si>
  <si>
    <t xml:space="preserve">CONCRETO MAGRO PARA LASTRO, TRAÇO 1:4,5:4,5 (EM MASSA SECA DE CIMENTO/ AREIA MÉDIA/ BRITA 1) - PREPARO MECÂNICO COM BETONEIRA 600 L. AF_05/2021</t>
  </si>
  <si>
    <t>32.7</t>
  </si>
  <si>
    <t>7369/ORSE</t>
  </si>
  <si>
    <t xml:space="preserve">Concreto Armado fck=30,0MPa, usinado, bombeado, adensado e lançado, para uso Geral, com formas planas em compensa do resinado 12mm (05 usos)</t>
  </si>
  <si>
    <t>32.8</t>
  </si>
  <si>
    <t>32.9</t>
  </si>
  <si>
    <t>89860</t>
  </si>
  <si>
    <t xml:space="preserve">TE, PVC, SERIE NORMAL, ESGOTO PREDIAL, DN 100 X 100 MM, JUNTA ELÁSTICA, FORNECIDO E INSTALADO EM SUBCOLETOR AÉREO DE ESGOTO SANITÁRIO. AF_08/2022</t>
  </si>
  <si>
    <t>32.10</t>
  </si>
  <si>
    <t>0157/ORSE</t>
  </si>
  <si>
    <t xml:space="preserve">Alvenaria tijolo cerâmico maciço (5x9x19), esp = 0,19m ( dobrada), com argamassa traço t5 - 1:2:8 (cimento / cal / areia) c/ junta de 2,0cm - R1</t>
  </si>
  <si>
    <t>32.11</t>
  </si>
  <si>
    <t>32.12</t>
  </si>
  <si>
    <t>3317/ORSE</t>
  </si>
  <si>
    <t xml:space="preserve">Reboco especial de parede 2cm com argamassa traço t1 - 1:3 (cimento / areia)</t>
  </si>
  <si>
    <t>32.13</t>
  </si>
  <si>
    <t>5004/ORSE</t>
  </si>
  <si>
    <t xml:space="preserve">Impermeabilização semi-flexível com Sika Top 107 bi-comp onente, cor cinza, 03 demãos cruzadas aplicado à trincha para aplicação em paredes enterradas, subsolos, caixas d 'agua, áreas frias e em contato com esgoto</t>
  </si>
  <si>
    <t>32.14</t>
  </si>
  <si>
    <t>9141/ORSE</t>
  </si>
  <si>
    <t xml:space="preserve">Tampão ferro fundido articulado TDA-600mm, 300kg/cm², p/ poço de visitas e caixas (fornecimento)</t>
  </si>
  <si>
    <t>32.15</t>
  </si>
  <si>
    <t xml:space="preserve">Reaterro manual de valas, com compactação utilizando sêp o, sem controle do grau de compactação</t>
  </si>
  <si>
    <t>32.16</t>
  </si>
  <si>
    <t>32.17</t>
  </si>
  <si>
    <t>32.18</t>
  </si>
  <si>
    <t>33</t>
  </si>
  <si>
    <t xml:space="preserve">INSTALAÇÕES HIDROSSANITÁRIAS: TRAT. EFLUENTE - FILTRO ANAEROBICO</t>
  </si>
  <si>
    <t>33.1</t>
  </si>
  <si>
    <t xml:space="preserve">Locação de construção de edificação até 200m2, inclusiv e execução de gabarito de madeira</t>
  </si>
  <si>
    <t>33.2</t>
  </si>
  <si>
    <t>33.3</t>
  </si>
  <si>
    <t>33.4</t>
  </si>
  <si>
    <t>33.5</t>
  </si>
  <si>
    <t xml:space="preserve">Escoramento metálico p/ valas, h&lt;=2.50 m, com pranchas metálicas de 4,7 mm x 30 cm e longarinas em peças de made ira de 3"x6", reaproveitamento : 60 vezes. Rev 01/2023</t>
  </si>
  <si>
    <t>33.6</t>
  </si>
  <si>
    <t>33.7</t>
  </si>
  <si>
    <t>33.8</t>
  </si>
  <si>
    <t>2658/ORSE</t>
  </si>
  <si>
    <t xml:space="preserve">Lastro de brita 3</t>
  </si>
  <si>
    <t>33.9</t>
  </si>
  <si>
    <t>33.10</t>
  </si>
  <si>
    <t>33.11</t>
  </si>
  <si>
    <t>33.12</t>
  </si>
  <si>
    <t xml:space="preserve">Impermeabilização semi-flexível com Sika Top 107 bi-componente, cor cinza, 03 demãos cruzadas aplicado à trincha para aplicação em paredes enterradas, subsolos, caixas d 'agua, áreas frias e em contato com esgoto</t>
  </si>
  <si>
    <t>33.13</t>
  </si>
  <si>
    <t>33.14</t>
  </si>
  <si>
    <t>33.15</t>
  </si>
  <si>
    <t>33.16</t>
  </si>
  <si>
    <t>34</t>
  </si>
  <si>
    <t xml:space="preserve">INSTALAÇÕES ELÉTRICAS: QUADROS E DISJUNTORES</t>
  </si>
  <si>
    <t>34.1</t>
  </si>
  <si>
    <t>4527/ORSE</t>
  </si>
  <si>
    <t xml:space="preserve">Quadro de medição trifásica em Noril com lente para leitura</t>
  </si>
  <si>
    <t xml:space="preserve">INSTALAÇÕES ELÉTRICAS</t>
  </si>
  <si>
    <t>34.2</t>
  </si>
  <si>
    <t>12226/ORSE</t>
  </si>
  <si>
    <t xml:space="preserve">Quadro de distribuição de embutir, em chapa de aço, para até 24 disjuntores, com barramento, padrão DIN, exclusiv e disjuntores - Rev 01 03/2022</t>
  </si>
  <si>
    <t>34.3</t>
  </si>
  <si>
    <t>12224/ORSE</t>
  </si>
  <si>
    <t xml:space="preserve">Quadro de distribuição de embutir, em chapa de aço, para até 16 disjuntores, com barramento, padrão DIN, exclusiv e disjuntores</t>
  </si>
  <si>
    <t>34.4</t>
  </si>
  <si>
    <t>0329/PMSC</t>
  </si>
  <si>
    <t xml:space="preserve">Tomada para uso geral, 2p + t, ABNT, de sobrepor, 10 A, com caixa, "Sistema X".</t>
  </si>
  <si>
    <t>34.5</t>
  </si>
  <si>
    <t>93669</t>
  </si>
  <si>
    <t xml:space="preserve">DISJUNTOR TRIPOLAR TIPO DIN, CORRENTE NOMINAL DE 20A - FORNECIMENTO E INSTALAÇÃO. AF_07/2025</t>
  </si>
  <si>
    <t>34.6</t>
  </si>
  <si>
    <t>93668</t>
  </si>
  <si>
    <t xml:space="preserve">DISJUNTOR TRIPOLAR TIPO DIN, CORRENTE NOMINAL DE 16A - FORNECIMENTO E INSTALAÇÃO. AF_07/2025</t>
  </si>
  <si>
    <t>34.7</t>
  </si>
  <si>
    <t>7998/ORSE</t>
  </si>
  <si>
    <t xml:space="preserve">Disjuntor termomagnetico tripolar 100 A, padrão NEMA (Am ericano - linha preta), 5KA</t>
  </si>
  <si>
    <t>34.8</t>
  </si>
  <si>
    <t>93667</t>
  </si>
  <si>
    <t xml:space="preserve">DISJUNTOR TRIPOLAR TIPO DIN, CORRENTE NOMINAL DE 10A - FORNECIMENTO E INSTALAÇÃO. AF_07/2025</t>
  </si>
  <si>
    <t>34.9</t>
  </si>
  <si>
    <t>7901/ORSE</t>
  </si>
  <si>
    <t xml:space="preserve">Poste de concreto duplo T (DT) 9/150 - fornecimento e a ssentamento</t>
  </si>
  <si>
    <t>35</t>
  </si>
  <si>
    <t xml:space="preserve">INSTALAÇÕES ELÉTRICAS: ILUMINAÇÃO</t>
  </si>
  <si>
    <t>35.1</t>
  </si>
  <si>
    <t>8246/ORSE</t>
  </si>
  <si>
    <t xml:space="preserve">Luminária externa tipo arandela, ref:CWA-224,Tecnolux ou similar, p/fixação em parede, fabricada em aluminio com difusor em vidro alcalino prensado, inclusive lâmpada fl uorescente compacta 26w - Rev 01</t>
  </si>
  <si>
    <t>35.2</t>
  </si>
  <si>
    <t>0480/ORSE</t>
  </si>
  <si>
    <t xml:space="preserve">Relé fotoelétrico individual 5a/127v c/base móvel</t>
  </si>
  <si>
    <t>35.3</t>
  </si>
  <si>
    <t>0271/PMSC</t>
  </si>
  <si>
    <t xml:space="preserve">Presilha de latão, L=20mm, para fixação de cabos de cobr e, furo d=5mm, para cabos 35mm² a 50mm², ref:TEL-744 ou similar (SPDA)</t>
  </si>
  <si>
    <t>35.4</t>
  </si>
  <si>
    <t>0272/PMSC</t>
  </si>
  <si>
    <t xml:space="preserve">Suporte Fixador Colável de 45 mm - adericone TEL-755 - F ornecimento e instalação</t>
  </si>
  <si>
    <t>35.5</t>
  </si>
  <si>
    <t>11994/ORSE</t>
  </si>
  <si>
    <t xml:space="preserve">Luminária em LED para iluminação pública,30W,bivolt, Se lo A Inmetro,corpo em alumínio inj,FP 0,97, prot. DPS 10 kv, IP66, IK09, Temp. cor 5000k, IRC= ou 70%, v. útil 50 .000h, 120 lm/w.gar.5 anos, modelo GL216 G-light ou simi lar - Rev 01</t>
  </si>
  <si>
    <t>35.6</t>
  </si>
  <si>
    <t>11107/ORSE</t>
  </si>
  <si>
    <t xml:space="preserve">Poste circular de concreto 16/200 - Fornecimento e assen tamento</t>
  </si>
  <si>
    <t>35.7</t>
  </si>
  <si>
    <t>12797/ORSE</t>
  </si>
  <si>
    <t xml:space="preserve">Refletor externo IP65 para lâmpada 1000/2000w, com dissi pador de calor,exclusive reator</t>
  </si>
  <si>
    <t>35.8</t>
  </si>
  <si>
    <t>2910/ORSE</t>
  </si>
  <si>
    <t xml:space="preserve">Fornecimento de parafuso cabeça abaulada 16 x 70mm</t>
  </si>
  <si>
    <t>35.9</t>
  </si>
  <si>
    <t>12560/ORSE</t>
  </si>
  <si>
    <t xml:space="preserve">Fornecimento e instalação de parafuso cabeça lentilha 5/ 16" x 1/2" (ref. vl 1.68 valemam ou similar)</t>
  </si>
  <si>
    <t>35.10</t>
  </si>
  <si>
    <t>2904/ORSE</t>
  </si>
  <si>
    <t xml:space="preserve">Fornecimento de mão francesa plana 619mm</t>
  </si>
  <si>
    <t>35.11</t>
  </si>
  <si>
    <t>2912/ORSE</t>
  </si>
  <si>
    <t xml:space="preserve">Fornecimento de parafuso cabeça quadrada 16 x 150mm</t>
  </si>
  <si>
    <t>35.12</t>
  </si>
  <si>
    <t>0420/SINAPI</t>
  </si>
  <si>
    <t xml:space="preserve">Cinta circular em aco galvanizado de 150 mm de diametro para fixacao de caixa medicao, inclui parafusos e porcas</t>
  </si>
  <si>
    <t>35.13</t>
  </si>
  <si>
    <t>12102/ORSE</t>
  </si>
  <si>
    <t xml:space="preserve">Luminária tubular com lâmpada led de 1 x 9/10 w / bivolt</t>
  </si>
  <si>
    <t>35.14</t>
  </si>
  <si>
    <t>12103/ORSE</t>
  </si>
  <si>
    <t xml:space="preserve">Luminária tubular com lâmpada led de 2 x 9/10 w / bivolt - Rev 01</t>
  </si>
  <si>
    <t>36</t>
  </si>
  <si>
    <t xml:space="preserve">INSTALAÇÕES ELÉTRICAS: INTERRUPTORES E TOMADAS</t>
  </si>
  <si>
    <t>36.1</t>
  </si>
  <si>
    <t>92000</t>
  </si>
  <si>
    <t xml:space="preserve">TOMADA BAIXA DE EMBUTIR (1 MÓDULO), 2P+T 10 A, INCLUINDO SUPORTE E PLACA - FORNECIMENTO E INSTALAÇÃO. AF_03/2023</t>
  </si>
  <si>
    <t>36.2</t>
  </si>
  <si>
    <t>91996</t>
  </si>
  <si>
    <t xml:space="preserve">TOMADA MÉDIA DE EMBUTIR (1 MÓDULO), 2P+T 10 A, INCLUINDO SUPORTE E PLACA - FORNECIMENTO E INSTALAÇÃO. AF_03/2023</t>
  </si>
  <si>
    <t>36.3</t>
  </si>
  <si>
    <t>91992</t>
  </si>
  <si>
    <t xml:space="preserve">TOMADA ALTA DE EMBUTIR (1 MÓDULO), 2P+T 10 A, INCLUINDO SUPORTE E PLACA - FORNECIMENTO E INSTALAÇÃO. AF_03/2023</t>
  </si>
  <si>
    <t>36.4</t>
  </si>
  <si>
    <t>3278/ORSE</t>
  </si>
  <si>
    <t xml:space="preserve">Ponto de interruptor 01 seção (1 s) embutido com eletrod uto de pvc flexível sanfonado Ø 3/4"</t>
  </si>
  <si>
    <t>36.5</t>
  </si>
  <si>
    <t>1705/ORSE</t>
  </si>
  <si>
    <t xml:space="preserve">Caixa de alvenaria de tijolo maciço (0,10m) dimensões in terna 30x30x30cm revestida internamente com argamassa 1: 3 e tampa de concreto - R1</t>
  </si>
  <si>
    <t>37</t>
  </si>
  <si>
    <t xml:space="preserve">INSTALAÇÕES ELÉTRICAS: CABOS / ELETRODUTOS / CONEXÕES</t>
  </si>
  <si>
    <t>37.1</t>
  </si>
  <si>
    <t>3796/ORSE</t>
  </si>
  <si>
    <t xml:space="preserve">Cabo de cobre flexível isolado, seção 1,5mm², 450/ 750v / 70°c</t>
  </si>
  <si>
    <t>37.2</t>
  </si>
  <si>
    <t>3797/ORSE</t>
  </si>
  <si>
    <t xml:space="preserve">Cabo de cobre flexível isolado, seção 2,5mm², 450/ 750v / 70°c</t>
  </si>
  <si>
    <t>37.3</t>
  </si>
  <si>
    <t>10209/ORSE</t>
  </si>
  <si>
    <t xml:space="preserve">Abraçadeira metálica tipo "U" de 3/4" (26mm) com fixaçõe s, p/tubo galvanizado</t>
  </si>
  <si>
    <t>37.4</t>
  </si>
  <si>
    <t>95753/SINAPI</t>
  </si>
  <si>
    <t xml:space="preserve">Luva de emenda para eletroduto, aço galvanizado, dn 20 m m (3/4 ), aparente, instalada em teto - fornecimento e instalação. af_11/2016_p</t>
  </si>
  <si>
    <t>37.5</t>
  </si>
  <si>
    <t>12617/ORSE</t>
  </si>
  <si>
    <t xml:space="preserve">Curva para eletroduto galvanizado, diâm = 2 1/2"</t>
  </si>
  <si>
    <t>37.6</t>
  </si>
  <si>
    <t>11679/ORSE</t>
  </si>
  <si>
    <t xml:space="preserve">Cabo de cobre PP Cordplast 4 x 1,5 mm2, 450/750v - forne cimento e instalação</t>
  </si>
  <si>
    <t>37.7</t>
  </si>
  <si>
    <t>11412/ORSE</t>
  </si>
  <si>
    <t xml:space="preserve">Cabo de cobre PP Cordplast 4 x 2,5 mm2, 450/750v - forne cimento e instalação</t>
  </si>
  <si>
    <t>37.8</t>
  </si>
  <si>
    <t>3798/ORSE</t>
  </si>
  <si>
    <t xml:space="preserve">Cabo de cobre flexível isolado, seção 4mm², 450/ 750v / 70°c</t>
  </si>
  <si>
    <t>37.9</t>
  </si>
  <si>
    <t>8348/ORSE</t>
  </si>
  <si>
    <t xml:space="preserve">Cabo de cobre isolado HEPR (XLPE), flexível, 4,0mm², 1 kv / 90º C</t>
  </si>
  <si>
    <t>37.10</t>
  </si>
  <si>
    <t>11570/ORSE</t>
  </si>
  <si>
    <t xml:space="preserve">Cabo de cobre isolado HEPR (XLPE), flexível, 6,0mm², 1 kv / 90º C</t>
  </si>
  <si>
    <t>37.11</t>
  </si>
  <si>
    <t>9140/ORSE</t>
  </si>
  <si>
    <t xml:space="preserve">Cabo de cobre isolado HEPR (XLPE), rigido, 10mm², 1kv / 90º C</t>
  </si>
  <si>
    <t>37.12</t>
  </si>
  <si>
    <t>9006/ORSE</t>
  </si>
  <si>
    <t xml:space="preserve">Cabo de cobre isolado HEPR (XLPE), rigido, 16mm², 1kv / 90º C</t>
  </si>
  <si>
    <t>37.13</t>
  </si>
  <si>
    <t>11416/ORSE</t>
  </si>
  <si>
    <t xml:space="preserve">Cabo de cobre isolado HEPR (XLPE), 25mm², 1kv / 90º C</t>
  </si>
  <si>
    <t>37.14</t>
  </si>
  <si>
    <t>91855</t>
  </si>
  <si>
    <t xml:space="preserve">ELETRODUTO FLEXÍVEL CORRUGADO REFORÇADO, PVC, DN 25 MM (3/4"), PARA CIRCUITOS TERMINAIS, INSTALADO EM PAREDE - FORNECIMENTO E INSTALAÇÃO. AF_03/2023</t>
  </si>
  <si>
    <t>37.15</t>
  </si>
  <si>
    <t>0268/PMSC</t>
  </si>
  <si>
    <t xml:space="preserve">Fornecimento e instalação de conector rj 45 fêmea cat 6</t>
  </si>
  <si>
    <t>37.16</t>
  </si>
  <si>
    <t>3770/ORSE</t>
  </si>
  <si>
    <t xml:space="preserve">Duto corrugado flexível em PEAD Ø = 1.1/4', tipo Kanalex ou similar, lançado diretamente no solo, exclusive escav ação e reaterro</t>
  </si>
  <si>
    <t>37.17</t>
  </si>
  <si>
    <t>0269/PMSC</t>
  </si>
  <si>
    <t xml:space="preserve">Terminal aéreo em aço galvanizado 3/8" x 50cm, com fixaç ão horizontal</t>
  </si>
  <si>
    <t>37.18</t>
  </si>
  <si>
    <t>9379/ORSE</t>
  </si>
  <si>
    <t xml:space="preserve">Haste cobreada copperweld p/aterramento d= 5/8" x 2,40m</t>
  </si>
  <si>
    <t>37.19</t>
  </si>
  <si>
    <t>0681/ORSE</t>
  </si>
  <si>
    <t xml:space="preserve">Conector para haste de aterramento 5/8" - fornecimento e assentamento - Rev 02 (10/2021)</t>
  </si>
  <si>
    <t>38</t>
  </si>
  <si>
    <t xml:space="preserve">INSTALAÇÕES ELÉTRICAS: CAIXAS</t>
  </si>
  <si>
    <t>38.1</t>
  </si>
  <si>
    <t>38.2</t>
  </si>
  <si>
    <t>12915/ORSE</t>
  </si>
  <si>
    <t xml:space="preserve">Caixa de concreto pre moldado para aterramento, com tamp a, 40 x 40 x 40, e = 5cm</t>
  </si>
  <si>
    <t>38.3</t>
  </si>
  <si>
    <t>38.4</t>
  </si>
  <si>
    <t xml:space="preserve">Escavação manual de vala ou cava em material de 1ª categ oria, profundidade até 1,50m</t>
  </si>
  <si>
    <t>38.5</t>
  </si>
  <si>
    <t>38.6</t>
  </si>
  <si>
    <t>10422/ORSE</t>
  </si>
  <si>
    <t xml:space="preserve">Fita de advertência de rede elétrica enterrada - Forneci mento</t>
  </si>
  <si>
    <t>39</t>
  </si>
  <si>
    <t xml:space="preserve">TRAVESSA B: SERVIÇOS PRELIMINARES</t>
  </si>
  <si>
    <t>39.1</t>
  </si>
  <si>
    <t>3099/ORSE</t>
  </si>
  <si>
    <t xml:space="preserve">Equipe de topografia para trabalhos exclusivos de campo - Diária incluindo transporte - Rev 04_10/2022</t>
  </si>
  <si>
    <t>DIA</t>
  </si>
  <si>
    <t xml:space="preserve">TRAVESSA B - PAVIMENTAÇÃO E DRENAGEM</t>
  </si>
  <si>
    <t>39.2</t>
  </si>
  <si>
    <t>9346/ORSE</t>
  </si>
  <si>
    <t xml:space="preserve">Levantamento topográfico planimétrico cadastral</t>
  </si>
  <si>
    <t>40</t>
  </si>
  <si>
    <t xml:space="preserve">TRAVESSA B: PAVIMENTAÇÃO</t>
  </si>
  <si>
    <t>40.1</t>
  </si>
  <si>
    <t>40.2</t>
  </si>
  <si>
    <t>2512/ORSE</t>
  </si>
  <si>
    <t xml:space="preserve">Escavação com trator de esteiras com lâmina, em material de 1ª categoria</t>
  </si>
  <si>
    <t>40.3</t>
  </si>
  <si>
    <t>4986/ORSE</t>
  </si>
  <si>
    <t xml:space="preserve">Carga mecânica de material de 1ª categoria</t>
  </si>
  <si>
    <t>40.4</t>
  </si>
  <si>
    <t>100576</t>
  </si>
  <si>
    <t xml:space="preserve">REGULARIZAÇÃO E COMPACTAÇÃO DE SUBLEITO DE SOLO PREDOMINANTEMENTE ARGILOSO, PARA OBRAS DE CONSTRUÇÃO DE PAVIMENTOS. AF_09/2024</t>
  </si>
  <si>
    <t>40.5</t>
  </si>
  <si>
    <t>9176/ORSE</t>
  </si>
  <si>
    <t xml:space="preserve">Sub-base estabilizada granulometricamente sem mistura (s em transporte) e sem fornecimento de material - Rev 01</t>
  </si>
  <si>
    <t>40.6</t>
  </si>
  <si>
    <t>11726/ORSE</t>
  </si>
  <si>
    <t xml:space="preserve">Material para base, cbr&gt;60, adquirido solto na jazida, inclusive limpeza da área e carga, exclusive transporte</t>
  </si>
  <si>
    <t>40.7</t>
  </si>
  <si>
    <t>40.8</t>
  </si>
  <si>
    <t>2522/ORSE</t>
  </si>
  <si>
    <t xml:space="preserve">Compactação de aterros, com rolo vibratório pé de carnei ro, a 100% do proctor normal</t>
  </si>
  <si>
    <t>40.9</t>
  </si>
  <si>
    <t xml:space="preserve">Pavimentação em paralelepípedo granítico sobre colchão d e areia, rejuntado com argamassa de cimento e areia traç o 1:3, inclusive frete do paralelepípedo granítico</t>
  </si>
  <si>
    <t>40.10</t>
  </si>
  <si>
    <t xml:space="preserve">Meio-fio pré moldado de concreto simples (0,12 x 0,30 x 1,00m), rejuntado com argamassa de cimento e areia no tr aço 1:3</t>
  </si>
  <si>
    <t>40.11</t>
  </si>
  <si>
    <t>4960/ORSE</t>
  </si>
  <si>
    <t xml:space="preserve">Meio-fio granítico, rejuntado com argamassa de cimento e areia no traço 1:3</t>
  </si>
  <si>
    <t>40.12</t>
  </si>
  <si>
    <t>41</t>
  </si>
  <si>
    <t xml:space="preserve">TRAVESSA B: DRENAGEM</t>
  </si>
  <si>
    <t>41.1</t>
  </si>
  <si>
    <t>41.2</t>
  </si>
  <si>
    <t>5156/ORSE</t>
  </si>
  <si>
    <t xml:space="preserve">Sinalização noturna com tela tapume pvc, balde plástico fiação e lâmpada, reutilização 7 vezes</t>
  </si>
  <si>
    <t>41.3</t>
  </si>
  <si>
    <t>2710/ORSE</t>
  </si>
  <si>
    <t xml:space="preserve">Poço de visita em alvenaria tij. maciços esp. = 0,20m, d im. int. = 1.40 x 1.40 x 1.60m, laje sup. c.a. esp. = 0, 15m, inclusive tampão td-600 - R1</t>
  </si>
  <si>
    <t>41.4</t>
  </si>
  <si>
    <t>2817/ORSE</t>
  </si>
  <si>
    <t xml:space="preserve">Boca de lobo simples, em alvenaria de tijolos maciços es p . = 0,18m, altura até 1,00m - R1</t>
  </si>
  <si>
    <t>41.5</t>
  </si>
  <si>
    <t>41.6</t>
  </si>
  <si>
    <t xml:space="preserve">Escavação com retro-escavadeira de pneus, de valas, em m aterial de 1ª categoria entre 1,50 e 3,00m de profundida de</t>
  </si>
  <si>
    <t>41.7</t>
  </si>
  <si>
    <t>94104</t>
  </si>
  <si>
    <t xml:space="preserve">Lastro de vala com preparo de fundo, largura menor que 1 ,5 m, com camada de areia, lançamento manual, em local c om nível alto de interferência. af_06/2016</t>
  </si>
  <si>
    <t>41.8</t>
  </si>
  <si>
    <t>41.9</t>
  </si>
  <si>
    <t>0069/ORSE</t>
  </si>
  <si>
    <t>41.10</t>
  </si>
  <si>
    <t>41.11</t>
  </si>
  <si>
    <t>41.12</t>
  </si>
  <si>
    <t>0049/ORSE</t>
  </si>
  <si>
    <t xml:space="preserve">Demolição de tubo de concreto simples ou armado d=1,00m,</t>
  </si>
  <si>
    <t>41.13</t>
  </si>
  <si>
    <t>8560/ORSE</t>
  </si>
  <si>
    <t xml:space="preserve">Fornecimento de tubo de concreto armado ca1 d=0,60 m</t>
  </si>
  <si>
    <t>41.14</t>
  </si>
  <si>
    <t>8561/ORSE</t>
  </si>
  <si>
    <t xml:space="preserve">Assentamento de tubo de concreto armado ca1 d=0,60 m</t>
  </si>
  <si>
    <t>41.15</t>
  </si>
  <si>
    <t>2678/ORSE</t>
  </si>
  <si>
    <t xml:space="preserve">Fornecimento e assentamento de tubo de concreto armado c a2 d=1,00 m</t>
  </si>
  <si>
    <t>41.16</t>
  </si>
  <si>
    <t>3612/ORSE</t>
  </si>
  <si>
    <t xml:space="preserve">Ponta de ala em concreto ciclópico, para tubos de concre to (simples) d=1.00 m</t>
  </si>
  <si>
    <t>41.17</t>
  </si>
  <si>
    <t>0281/PMSC</t>
  </si>
  <si>
    <t xml:space="preserve">Caixa sifonada quadrada, com três entradas e uma saida, d=100x100x50mm, PVC, branca, com tampa cega, Tigre ou si milar</t>
  </si>
  <si>
    <t>41.18</t>
  </si>
  <si>
    <t>6330/ORSE</t>
  </si>
  <si>
    <t xml:space="preserve">Laje e berço de concreto para tubos de 1000mm</t>
  </si>
  <si>
    <t>41.19</t>
  </si>
  <si>
    <t>2830/ORSE</t>
  </si>
  <si>
    <t xml:space="preserve">Limpeza e teste de redes de esgotos sanitários</t>
  </si>
  <si>
    <t>42</t>
  </si>
  <si>
    <t xml:space="preserve">TRAVESSA B: PASSEIOS</t>
  </si>
  <si>
    <t>42.1</t>
  </si>
  <si>
    <t>42.2</t>
  </si>
  <si>
    <t>11448/ORSE</t>
  </si>
  <si>
    <t xml:space="preserve">Compactação manual com compactador a percussão sapinho, a 95% do pn</t>
  </si>
  <si>
    <t>42.3</t>
  </si>
  <si>
    <t>42.4</t>
  </si>
  <si>
    <t>3228/ORSE</t>
  </si>
  <si>
    <t xml:space="preserve">Fornecimento e instalação de tela aço soldada nervurada CA-60, Q-61, malha 15x15cm, ferro 3.4mm (0.97 kg/m2), pa inel 2,45x6,0m, Telcon ou similar</t>
  </si>
  <si>
    <t>42.5</t>
  </si>
  <si>
    <t xml:space="preserve">11798/ORSE </t>
  </si>
  <si>
    <t xml:space="preserve">Piso em concreto simples desempolado, fck = 15 MPa, e = 7 cm, com forma em quadros 2,0x2,0m, para juntas de conc retagem - tres usos</t>
  </si>
  <si>
    <t>42.6</t>
  </si>
  <si>
    <t>11071/ORSE</t>
  </si>
  <si>
    <t xml:space="preserve">Junta de dilatação com brita 2, argamassada, esp=7c</t>
  </si>
  <si>
    <t>43</t>
  </si>
  <si>
    <t xml:space="preserve">TRAVESSA B: DIVERSOS</t>
  </si>
  <si>
    <t>43.1</t>
  </si>
  <si>
    <t>44</t>
  </si>
  <si>
    <t xml:space="preserve">MARCO INAUGURAL: SERVIÇO INICIAIS</t>
  </si>
  <si>
    <t>44.1</t>
  </si>
  <si>
    <t>93358</t>
  </si>
  <si>
    <t xml:space="preserve">ESCAVAÇÃO MANUAL DE VALA. AF_09/2024</t>
  </si>
  <si>
    <t>44.2</t>
  </si>
  <si>
    <t>45</t>
  </si>
  <si>
    <t xml:space="preserve">MARCO INAUGURAL: FUNDAÇÃO/ESTRUTURA</t>
  </si>
  <si>
    <t>45.1</t>
  </si>
  <si>
    <t>3642/ORSE</t>
  </si>
  <si>
    <t xml:space="preserve">Lona plástica preta</t>
  </si>
  <si>
    <t xml:space="preserve">MARCO INAUGURAL</t>
  </si>
  <si>
    <t>45.2</t>
  </si>
  <si>
    <t>94964</t>
  </si>
  <si>
    <t xml:space="preserve">CONCRETO FCK = 20MPA, TRAÇO 1:2,7:3 (EM MASSA SECA DE CIMENTO/ AREIA MÉDIA/ BRITA 1) - PREPARO MECÂNICO COM BETONEIRA 400 L. AF_05/2021</t>
  </si>
  <si>
    <t>45.3</t>
  </si>
  <si>
    <t>7571/ORSE</t>
  </si>
  <si>
    <t xml:space="preserve">Forma plana para vigas-baldrame, em compensado resinado de 12mm, 01 uso, inclusive escoramento</t>
  </si>
  <si>
    <t>45.4</t>
  </si>
  <si>
    <t>104919</t>
  </si>
  <si>
    <t xml:space="preserve">ARMAÇÃO DE SAPATA ISOLADA, VIGA BALDRAME E SAPATA CORRIDA UTILIZANDO AÇO CA-50 DE 10 MM - MONTAGEM. AF_01/2024</t>
  </si>
  <si>
    <t>45.5</t>
  </si>
  <si>
    <t>98557</t>
  </si>
  <si>
    <t xml:space="preserve">IMPERMEABILIZAÇÃO DE SUPERFÍCIE COM EMULSÃO ASFÁLTICA, 2 DEMÃOS. AF_09/2023</t>
  </si>
  <si>
    <t>45.6</t>
  </si>
  <si>
    <t>92762</t>
  </si>
  <si>
    <t xml:space="preserve">ARMAÇÃO DE PILAR OU VIGA DE ESTRUTURA CONVENCIONAL DE CONCRETO ARMADO UTILIZANDO AÇO CA-50 DE 10,0 MM - MONTAGEM. AF_06/2022</t>
  </si>
  <si>
    <t>45.7</t>
  </si>
  <si>
    <t>10194/ORSE</t>
  </si>
  <si>
    <t xml:space="preserve">Forma metálica para estruturas (pilares e vigas) - Rev. 01</t>
  </si>
  <si>
    <t>45.8</t>
  </si>
  <si>
    <t>94966</t>
  </si>
  <si>
    <t xml:space="preserve">CONCRETO FCK = 30MPA, TRAÇO 1:2,1:2,5 (EM MASSA SECA DE CIMENTO/ AREIA MÉDIA/ BRITA 1) - PREPARO MECÂNICO COM BETONEIRA 400 L. AF_05/2021</t>
  </si>
  <si>
    <t>45.9</t>
  </si>
  <si>
    <t>103670</t>
  </si>
  <si>
    <t xml:space="preserve">LANÇAMENTO COM USO DE BALDES, ADENSAMENTO E ACABAMENTO DE CONCRETO EM ESTRUTURAS. AF_02/2022</t>
  </si>
  <si>
    <t>45.10</t>
  </si>
  <si>
    <t>12800/ORSE</t>
  </si>
  <si>
    <t xml:space="preserve">Junta serrada seca, seção transversal dim. 5 x 10 a 40mm</t>
  </si>
  <si>
    <t>45.11</t>
  </si>
  <si>
    <t>104737</t>
  </si>
  <si>
    <t xml:space="preserve">REATERRO MANUAL DE VALAS, COM PLACA VIBRATÓRIA. AF_08/2023</t>
  </si>
  <si>
    <t>45.12</t>
  </si>
  <si>
    <t>4923/ORSE</t>
  </si>
  <si>
    <t xml:space="preserve">Acabamento superficial de concreto com lixamento e polim ento</t>
  </si>
  <si>
    <t>46</t>
  </si>
  <si>
    <t xml:space="preserve">MARCO INAUGURAL: DETALHE - PLACA DE ACRILICO</t>
  </si>
  <si>
    <t>46.1</t>
  </si>
  <si>
    <t>91843</t>
  </si>
  <si>
    <t xml:space="preserve">ELETRODUTO FLEXÍVEL CORRUGADO REFORÇADO, PVC, DN 20 MM (1/2"), PARA CIRCUITOS TERMINAIS, INSTALADO EM LAJE - FORNECIMENTO E INSTALAÇÃO. AF_03/2023</t>
  </si>
  <si>
    <t>46.2</t>
  </si>
  <si>
    <t>10793/ORSE</t>
  </si>
  <si>
    <t xml:space="preserve">Caixa de passagem pvc, 4" x 2", embutir, p/eletroduto - Rev 01</t>
  </si>
  <si>
    <t>46.3</t>
  </si>
  <si>
    <t>11413/ORSE</t>
  </si>
  <si>
    <t xml:space="preserve">Cabo de cobre PP Cordplast 3 x 1,5 mm2, 450/750v - forne cimento e instalação</t>
  </si>
  <si>
    <t>46.4</t>
  </si>
  <si>
    <t>0848/PMSC</t>
  </si>
  <si>
    <t xml:space="preserve">Instalação de Fita Led - 6000k - Ip65 - tipo mangueira - 127v</t>
  </si>
  <si>
    <t>46.5</t>
  </si>
  <si>
    <t>0849/PMSC</t>
  </si>
  <si>
    <t xml:space="preserve">Instalação da placas de acrilico - 3mm - Translúcida NEO N na cor Azul, Amarela e Laranja. Modelo do Marco inaugu ral SC/SE 2025</t>
  </si>
  <si>
    <t>46.6</t>
  </si>
  <si>
    <t>98577</t>
  </si>
  <si>
    <t xml:space="preserve">TRATAMENTO DE JUNTA SERRADA, COM TARUGO DE POLIETILENO E SELANTE À BASE DE SILICONE. AF_09/2023</t>
  </si>
  <si>
    <t>47</t>
  </si>
  <si>
    <t xml:space="preserve">MARCO INAUGURAL: PINTURA</t>
  </si>
  <si>
    <t>47.1</t>
  </si>
  <si>
    <t>88489</t>
  </si>
  <si>
    <t xml:space="preserve">PINTURA LÁTEX ACRÍLICA PREMIUM, APLICAÇÃO MANUAL EM PAREDES, DUAS DEMÃOS. AF_04/2023</t>
  </si>
  <si>
    <t>48</t>
  </si>
  <si>
    <t xml:space="preserve">MARCO INAUGURAL: PLACA</t>
  </si>
  <si>
    <t>48.1</t>
  </si>
  <si>
    <t>11986/ORSE</t>
  </si>
  <si>
    <t xml:space="preserve">Placa de inauguração em alumínio com Acrilico, 80x60cm,c om logomarca e moldura</t>
  </si>
  <si>
    <t>49</t>
  </si>
  <si>
    <t>PAISAGISMO</t>
  </si>
  <si>
    <t>49.1</t>
  </si>
  <si>
    <t>11203/ORSE</t>
  </si>
  <si>
    <t xml:space="preserve">Planta - Chuva de ouro (cassia ferruginea), fornecimento e plantio</t>
  </si>
  <si>
    <t>49.2</t>
  </si>
  <si>
    <t>0013/SEMINFRA</t>
  </si>
  <si>
    <t xml:space="preserve">Planta - pintagueira fornecimento e plantio</t>
  </si>
  <si>
    <t>49.3</t>
  </si>
  <si>
    <t>0014/SEMINFRA</t>
  </si>
  <si>
    <t xml:space="preserve">Planta -hortensia -fornecimento e plantio</t>
  </si>
  <si>
    <t>49.4</t>
  </si>
  <si>
    <t>0015/SEMINFRA</t>
  </si>
  <si>
    <t xml:space="preserve">Planta -Goiabeirafornecimento e plantio</t>
  </si>
  <si>
    <t>49.5</t>
  </si>
  <si>
    <t>0016/SEMINFRA</t>
  </si>
  <si>
    <t xml:space="preserve">Planta -Aceroleira - fornecimento e plantio</t>
  </si>
  <si>
    <t>49.6</t>
  </si>
  <si>
    <t>10234/ORSE</t>
  </si>
  <si>
    <t xml:space="preserve">Grama esmeralda em placas, fornecimento e plantio</t>
  </si>
  <si>
    <t>49.7</t>
  </si>
  <si>
    <t>13770/ORSE</t>
  </si>
  <si>
    <t xml:space="preserve">Lastro urbanizado com seixo rolado</t>
  </si>
  <si>
    <t>49.8</t>
  </si>
  <si>
    <t>7657/ORSE</t>
  </si>
  <si>
    <t xml:space="preserve">Limitador de grama com borda fina, l=12,5cm</t>
  </si>
  <si>
    <t>49.9</t>
  </si>
  <si>
    <t>9883/ORSE</t>
  </si>
  <si>
    <t xml:space="preserve">Argila expandida para ornamentação de vasos e jardins</t>
  </si>
  <si>
    <t>L</t>
  </si>
  <si>
    <t>49.10</t>
  </si>
  <si>
    <t>9869/ORSE</t>
  </si>
  <si>
    <t xml:space="preserve">Planta - Ixora amarela (ixora coccinea yellow), fornecim ento e plantio</t>
  </si>
  <si>
    <t>49.11</t>
  </si>
  <si>
    <t>10179/ORSE</t>
  </si>
  <si>
    <t xml:space="preserve">Lastro de brita 0</t>
  </si>
  <si>
    <t>49.12</t>
  </si>
  <si>
    <t>2394/ORSE</t>
  </si>
  <si>
    <t xml:space="preserve">Fornecimento e espalhamento de terra vegetal preparada</t>
  </si>
  <si>
    <t>49.14</t>
  </si>
  <si>
    <t>8760/ORSE</t>
  </si>
  <si>
    <t xml:space="preserve">Planta - Palmeira Areca (alt=1,00m), fornecimento e plan tio</t>
  </si>
  <si>
    <t>49.15</t>
  </si>
  <si>
    <t>7732/ORSE</t>
  </si>
  <si>
    <t xml:space="preserve">Planta - Alpinia vermelha (alpinia purpurata), fornecime nto e plantio</t>
  </si>
  <si>
    <t>49.16</t>
  </si>
  <si>
    <t>7661/ORSE</t>
  </si>
  <si>
    <t xml:space="preserve">Planta - Heliconia papagaio (heliconia psittacorum) h=1, 00m, fornecimento e plantio</t>
  </si>
  <si>
    <t>49.17</t>
  </si>
  <si>
    <t>9874/ORSE</t>
  </si>
  <si>
    <t xml:space="preserve">Planta - Cajueiro (anacardium occidentale), fornecimento e plantio</t>
  </si>
  <si>
    <t>49.18</t>
  </si>
  <si>
    <t>7630/ORSE</t>
  </si>
  <si>
    <t xml:space="preserve">Planta - Mulungu (erythrina mulungu), fornecimento e pla ntio</t>
  </si>
  <si>
    <t>49.19</t>
  </si>
  <si>
    <t>3321/ORSE</t>
  </si>
  <si>
    <t xml:space="preserve">Fornecimento e plantio de herbáceas ornamentais (jasmin manga)</t>
  </si>
  <si>
    <t>49.20</t>
  </si>
  <si>
    <t>49.21</t>
  </si>
  <si>
    <t>7664/ORSE</t>
  </si>
  <si>
    <t xml:space="preserve">Planta - Sibipiruna (caesalpinia peltophoroides), fornec imento e plantio</t>
  </si>
  <si>
    <t>49.22</t>
  </si>
  <si>
    <t>49.23</t>
  </si>
  <si>
    <t>13675/ORSE</t>
  </si>
  <si>
    <t xml:space="preserve">Planta - Dionella (Dianella tasmanica), fornecimento e p lantio</t>
  </si>
  <si>
    <t>49.24</t>
  </si>
  <si>
    <t>10035/ORSE</t>
  </si>
  <si>
    <t xml:space="preserve">Proteção de arbusto em tela fortinet, revestida em pvc, malha 10x5cm, com h=1,80m (diâmetro 0,80m)</t>
  </si>
  <si>
    <t>49.25</t>
  </si>
  <si>
    <t>10746/ORSE</t>
  </si>
  <si>
    <t xml:space="preserve">Planta - Palmeira Vecthia, h=3,00m, fornecimento e plant io</t>
  </si>
  <si>
    <t>Total:</t>
  </si>
  <si>
    <t xml:space="preserve">Valor não utilizado (QCI):</t>
  </si>
  <si>
    <t>Número</t>
  </si>
  <si>
    <t>Parcela</t>
  </si>
  <si>
    <t xml:space="preserve">Percentual Parcela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</si>
</sst>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R$ #,##0.00"/>
    <numFmt numFmtId="165" formatCode="#,##0.00%"/>
  </numFmts>
  <fonts count="4274">
    <font>
      <sz val="11.000000"/>
      <color indexed="64"/>
      <name val="Calibri"/>
      <scheme val="minor"/>
    </font>
    <font>
      <b/>
      <sz val="10.000000"/>
      <color indexed="65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b/>
      <sz val="10.000000"/>
      <name val="Arial"/>
    </font>
    <font>
      <sz val="10.000000"/>
      <name val="Arial"/>
    </font>
    <font>
      <b/>
      <sz val="10.000000"/>
      <name val="Arial"/>
    </font>
    <font>
      <b/>
      <sz val="10.000000"/>
      <color indexed="65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  <font>
      <sz val="10.000000"/>
      <name val="Arial"/>
    </font>
  </fonts>
  <fills count="7">
    <fill>
      <patternFill patternType="none"/>
    </fill>
    <fill>
      <patternFill patternType="darkGray"/>
    </fill>
    <fill>
      <patternFill patternType="none">
        <fgColor indexed="49"/>
        <bgColor indexed="49"/>
      </patternFill>
    </fill>
    <fill>
      <patternFill patternType="solid">
        <fgColor indexed="49"/>
        <bgColor indexed="49"/>
      </patternFill>
    </fill>
    <fill>
      <patternFill/>
    </fill>
    <fill>
      <patternFill>
        <fgColor/>
        <bgColor/>
      </patternFill>
    </fill>
    <fill>
      <patternFill>
        <fgColor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fontId="0" fillId="0" borderId="0" numFmtId="0"/>
  </cellStyleXfs>
  <cellXfs count="4325">
    <xf fontId="0" fillId="0" borderId="0" numFmtId="0" xfId="0"/>
    <xf fontId="1" fillId="3" borderId="0" numFmtId="0" xfId="0" applyFont="1" applyFill="1">
      <alignment horizontal="center"/>
    </xf>
    <xf fontId="2" fillId="0" borderId="0" numFmtId="0" xfId="0" applyFont="1" quotePrefix="0">
      <alignment horizontal="center" vertical="center" wrapText="1"/>
    </xf>
    <xf fontId="3" fillId="0" borderId="0" numFmtId="164" xfId="0" applyNumberFormat="1" applyFont="1" quotePrefix="0">
      <alignment horizontal="center" vertical="center" wrapText="1"/>
    </xf>
    <xf fontId="4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4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5" fillId="0" borderId="0" numFmtId="0" xfId="0" applyFont="1" quotePrefix="0">
      <alignment horizontal="center" vertical="center" wrapText="1"/>
    </xf>
    <xf fontId="6" fillId="0" borderId="0" numFmtId="4" xfId="0" applyNumberFormat="1" applyFont="1" quotePrefix="0">
      <alignment horizontal="center" vertical="center"/>
    </xf>
    <xf fontId="7" fillId="0" borderId="0" numFmtId="164" xfId="0" applyNumberFormat="1" applyFont="1" quotePrefix="0">
      <alignment horizontal="center" vertical="center"/>
    </xf>
    <xf fontId="8" fillId="0" borderId="0" numFmtId="164" xfId="0" applyNumberFormat="1" applyFont="1" quotePrefix="0">
      <alignment horizontal="center" vertical="center"/>
    </xf>
    <xf fontId="9" fillId="0" borderId="0" numFmtId="165" xfId="0" applyNumberFormat="1" applyFont="1" quotePrefix="0">
      <alignment horizontal="center" vertical="center"/>
    </xf>
    <xf fontId="10" fillId="0" borderId="0" numFmtId="164" xfId="0" applyNumberFormat="1" applyFont="1" quotePrefix="0">
      <alignment horizontal="center" vertical="center"/>
    </xf>
    <xf fontId="11" fillId="0" borderId="0" numFmtId="164" xfId="0" applyNumberFormat="1" applyFont="1" quotePrefix="0">
      <alignment horizontal="center" vertical="center" wrapText="1"/>
    </xf>
    <xf fontId="12" fillId="0" borderId="0" numFmtId="4" xfId="0" applyNumberFormat="1" applyFont="1" quotePrefix="0">
      <alignment horizontal="center" vertical="center"/>
    </xf>
    <xf fontId="13" fillId="0" borderId="0" numFmtId="164" xfId="0" applyNumberFormat="1" applyFont="1" quotePrefix="0">
      <alignment horizontal="center" vertical="center"/>
    </xf>
    <xf fontId="14" fillId="0" borderId="0" numFmtId="0" xfId="0" applyFont="1" quotePrefix="0">
      <alignment horizontal="center" vertical="center" wrapText="1"/>
    </xf>
    <xf fontId="15" fillId="0" borderId="0" numFmtId="4" xfId="0" applyNumberFormat="1" applyFont="1" quotePrefix="0">
      <alignment horizontal="center" vertical="center"/>
    </xf>
    <xf fontId="16" fillId="0" borderId="0" numFmtId="164" xfId="0" applyNumberFormat="1" applyFont="1" quotePrefix="0">
      <alignment horizontal="center" vertical="center"/>
    </xf>
    <xf fontId="17" fillId="0" borderId="0" numFmtId="164" xfId="0" applyNumberFormat="1" applyFont="1" quotePrefix="0">
      <alignment horizontal="center" vertical="center"/>
    </xf>
    <xf fontId="18" fillId="0" borderId="0" numFmtId="165" xfId="0" applyNumberFormat="1" applyFont="1" quotePrefix="0">
      <alignment horizontal="center" vertical="center"/>
    </xf>
    <xf fontId="19" fillId="0" borderId="0" numFmtId="164" xfId="0" applyNumberFormat="1" applyFont="1" quotePrefix="0">
      <alignment horizontal="center" vertical="center"/>
    </xf>
    <xf fontId="20" fillId="0" borderId="0" numFmtId="164" xfId="0" applyNumberFormat="1" applyFont="1" quotePrefix="0">
      <alignment horizontal="center" vertical="center" wrapText="1"/>
    </xf>
    <xf fontId="21" fillId="0" borderId="0" numFmtId="4" xfId="0" applyNumberFormat="1" applyFont="1" quotePrefix="0">
      <alignment horizontal="center" vertical="center"/>
    </xf>
    <xf fontId="22" fillId="0" borderId="0" numFmtId="164" xfId="0" applyNumberFormat="1" applyFont="1" quotePrefix="0">
      <alignment horizontal="center" vertical="center"/>
    </xf>
    <xf fontId="23" fillId="0" borderId="0" numFmtId="164" xfId="0" applyNumberFormat="1" applyFont="1" quotePrefix="0">
      <alignment horizontal="center" vertical="center" wrapText="1"/>
    </xf>
    <xf fontId="24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24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25" fillId="0" borderId="0" numFmtId="0" xfId="0" applyFont="1" quotePrefix="0">
      <alignment horizontal="center" vertical="center" wrapText="1"/>
    </xf>
    <xf fontId="26" fillId="0" borderId="0" numFmtId="4" xfId="0" applyNumberFormat="1" applyFont="1" quotePrefix="0">
      <alignment horizontal="center" vertical="center"/>
    </xf>
    <xf fontId="27" fillId="0" borderId="0" numFmtId="164" xfId="0" applyNumberFormat="1" applyFont="1" quotePrefix="0">
      <alignment horizontal="center" vertical="center"/>
    </xf>
    <xf fontId="28" fillId="0" borderId="0" numFmtId="164" xfId="0" applyNumberFormat="1" applyFont="1" quotePrefix="0">
      <alignment horizontal="center" vertical="center"/>
    </xf>
    <xf fontId="29" fillId="0" borderId="0" numFmtId="165" xfId="0" applyNumberFormat="1" applyFont="1" quotePrefix="0">
      <alignment horizontal="center" vertical="center"/>
    </xf>
    <xf fontId="30" fillId="0" borderId="0" numFmtId="164" xfId="0" applyNumberFormat="1" applyFont="1" quotePrefix="0">
      <alignment horizontal="center" vertical="center"/>
    </xf>
    <xf fontId="31" fillId="0" borderId="0" numFmtId="164" xfId="0" applyNumberFormat="1" applyFont="1" quotePrefix="0">
      <alignment horizontal="center" vertical="center" wrapText="1"/>
    </xf>
    <xf fontId="32" fillId="0" borderId="0" numFmtId="4" xfId="0" applyNumberFormat="1" applyFont="1" quotePrefix="0">
      <alignment horizontal="center" vertical="center"/>
    </xf>
    <xf fontId="33" fillId="0" borderId="0" numFmtId="164" xfId="0" applyNumberFormat="1" applyFont="1" quotePrefix="0">
      <alignment horizontal="center" vertical="center"/>
    </xf>
    <xf fontId="34" fillId="0" borderId="0" numFmtId="164" xfId="0" applyNumberFormat="1" applyFont="1" quotePrefix="0">
      <alignment horizontal="center" vertical="center" wrapText="1"/>
    </xf>
    <xf fontId="3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6" fillId="0" borderId="0" numFmtId="0" xfId="0" applyFont="1" quotePrefix="0">
      <alignment horizontal="center" vertical="center" wrapText="1"/>
    </xf>
    <xf fontId="37" fillId="0" borderId="0" numFmtId="4" xfId="0" applyNumberFormat="1" applyFont="1" quotePrefix="0">
      <alignment horizontal="center" vertical="center"/>
    </xf>
    <xf fontId="38" fillId="0" borderId="0" numFmtId="164" xfId="0" applyNumberFormat="1" applyFont="1" quotePrefix="0">
      <alignment horizontal="center" vertical="center"/>
    </xf>
    <xf fontId="39" fillId="0" borderId="0" numFmtId="164" xfId="0" applyNumberFormat="1" applyFont="1" quotePrefix="0">
      <alignment horizontal="center" vertical="center"/>
    </xf>
    <xf fontId="40" fillId="0" borderId="0" numFmtId="165" xfId="0" applyNumberFormat="1" applyFont="1" quotePrefix="0">
      <alignment horizontal="center" vertical="center"/>
    </xf>
    <xf fontId="41" fillId="0" borderId="0" numFmtId="164" xfId="0" applyNumberFormat="1" applyFont="1" quotePrefix="0">
      <alignment horizontal="center" vertical="center"/>
    </xf>
    <xf fontId="42" fillId="0" borderId="0" numFmtId="164" xfId="0" applyNumberFormat="1" applyFont="1" quotePrefix="0">
      <alignment horizontal="center" vertical="center" wrapText="1"/>
    </xf>
    <xf fontId="43" fillId="0" borderId="0" numFmtId="4" xfId="0" applyNumberFormat="1" applyFont="1" quotePrefix="0">
      <alignment horizontal="center" vertical="center"/>
    </xf>
    <xf fontId="44" fillId="0" borderId="0" numFmtId="164" xfId="0" applyNumberFormat="1" applyFont="1" quotePrefix="0">
      <alignment horizontal="center" vertical="center"/>
    </xf>
    <xf fontId="45" fillId="0" borderId="0" numFmtId="0" xfId="0" applyFont="1" quotePrefix="0">
      <alignment horizontal="center" vertical="center" wrapText="1"/>
    </xf>
    <xf fontId="46" fillId="0" borderId="0" numFmtId="4" xfId="0" applyNumberFormat="1" applyFont="1" quotePrefix="0">
      <alignment horizontal="center" vertical="center"/>
    </xf>
    <xf fontId="47" fillId="0" borderId="0" numFmtId="164" xfId="0" applyNumberFormat="1" applyFont="1" quotePrefix="0">
      <alignment horizontal="center" vertical="center"/>
    </xf>
    <xf fontId="48" fillId="0" borderId="0" numFmtId="164" xfId="0" applyNumberFormat="1" applyFont="1" quotePrefix="0">
      <alignment horizontal="center" vertical="center"/>
    </xf>
    <xf fontId="49" fillId="0" borderId="0" numFmtId="165" xfId="0" applyNumberFormat="1" applyFont="1" quotePrefix="0">
      <alignment horizontal="center" vertical="center"/>
    </xf>
    <xf fontId="50" fillId="0" borderId="0" numFmtId="164" xfId="0" applyNumberFormat="1" applyFont="1" quotePrefix="0">
      <alignment horizontal="center" vertical="center"/>
    </xf>
    <xf fontId="51" fillId="0" borderId="0" numFmtId="164" xfId="0" applyNumberFormat="1" applyFont="1" quotePrefix="0">
      <alignment horizontal="center" vertical="center" wrapText="1"/>
    </xf>
    <xf fontId="52" fillId="0" borderId="0" numFmtId="4" xfId="0" applyNumberFormat="1" applyFont="1" quotePrefix="0">
      <alignment horizontal="center" vertical="center"/>
    </xf>
    <xf fontId="53" fillId="0" borderId="0" numFmtId="164" xfId="0" applyNumberFormat="1" applyFont="1" quotePrefix="0">
      <alignment horizontal="center" vertical="center"/>
    </xf>
    <xf fontId="54" fillId="0" borderId="0" numFmtId="0" xfId="0" applyFont="1" quotePrefix="0">
      <alignment horizontal="center" vertical="center" wrapText="1"/>
    </xf>
    <xf fontId="55" fillId="0" borderId="0" numFmtId="4" xfId="0" applyNumberFormat="1" applyFont="1" quotePrefix="0">
      <alignment horizontal="center" vertical="center"/>
    </xf>
    <xf fontId="56" fillId="0" borderId="0" numFmtId="164" xfId="0" applyNumberFormat="1" applyFont="1" quotePrefix="0">
      <alignment horizontal="center" vertical="center"/>
    </xf>
    <xf fontId="57" fillId="0" borderId="0" numFmtId="164" xfId="0" applyNumberFormat="1" applyFont="1" quotePrefix="0">
      <alignment horizontal="center" vertical="center"/>
    </xf>
    <xf fontId="58" fillId="0" borderId="0" numFmtId="165" xfId="0" applyNumberFormat="1" applyFont="1" quotePrefix="0">
      <alignment horizontal="center" vertical="center"/>
    </xf>
    <xf fontId="59" fillId="0" borderId="0" numFmtId="164" xfId="0" applyNumberFormat="1" applyFont="1" quotePrefix="0">
      <alignment horizontal="center" vertical="center"/>
    </xf>
    <xf fontId="60" fillId="0" borderId="0" numFmtId="164" xfId="0" applyNumberFormat="1" applyFont="1" quotePrefix="0">
      <alignment horizontal="center" vertical="center" wrapText="1"/>
    </xf>
    <xf fontId="61" fillId="0" borderId="0" numFmtId="4" xfId="0" applyNumberFormat="1" applyFont="1" quotePrefix="0">
      <alignment horizontal="center" vertical="center"/>
    </xf>
    <xf fontId="62" fillId="0" borderId="0" numFmtId="164" xfId="0" applyNumberFormat="1" applyFont="1" quotePrefix="0">
      <alignment horizontal="center" vertical="center"/>
    </xf>
    <xf fontId="63" fillId="0" borderId="0" numFmtId="0" xfId="0" applyFont="1" quotePrefix="0">
      <alignment horizontal="center" vertical="center" wrapText="1"/>
    </xf>
    <xf fontId="64" fillId="0" borderId="0" numFmtId="4" xfId="0" applyNumberFormat="1" applyFont="1" quotePrefix="0">
      <alignment horizontal="center" vertical="center"/>
    </xf>
    <xf fontId="65" fillId="0" borderId="0" numFmtId="164" xfId="0" applyNumberFormat="1" applyFont="1" quotePrefix="0">
      <alignment horizontal="center" vertical="center"/>
    </xf>
    <xf fontId="66" fillId="0" borderId="0" numFmtId="164" xfId="0" applyNumberFormat="1" applyFont="1" quotePrefix="0">
      <alignment horizontal="center" vertical="center"/>
    </xf>
    <xf fontId="67" fillId="0" borderId="0" numFmtId="165" xfId="0" applyNumberFormat="1" applyFont="1" quotePrefix="0">
      <alignment horizontal="center" vertical="center"/>
    </xf>
    <xf fontId="68" fillId="0" borderId="0" numFmtId="164" xfId="0" applyNumberFormat="1" applyFont="1" quotePrefix="0">
      <alignment horizontal="center" vertical="center"/>
    </xf>
    <xf fontId="69" fillId="0" borderId="0" numFmtId="164" xfId="0" applyNumberFormat="1" applyFont="1" quotePrefix="0">
      <alignment horizontal="center" vertical="center" wrapText="1"/>
    </xf>
    <xf fontId="70" fillId="0" borderId="0" numFmtId="4" xfId="0" applyNumberFormat="1" applyFont="1" quotePrefix="0">
      <alignment horizontal="center" vertical="center"/>
    </xf>
    <xf fontId="71" fillId="0" borderId="0" numFmtId="164" xfId="0" applyNumberFormat="1" applyFont="1" quotePrefix="0">
      <alignment horizontal="center" vertical="center"/>
    </xf>
    <xf fontId="72" fillId="0" borderId="0" numFmtId="0" xfId="0" applyFont="1" quotePrefix="0">
      <alignment horizontal="center" vertical="center" wrapText="1"/>
    </xf>
    <xf fontId="73" fillId="0" borderId="0" numFmtId="4" xfId="0" applyNumberFormat="1" applyFont="1" quotePrefix="0">
      <alignment horizontal="center" vertical="center"/>
    </xf>
    <xf fontId="74" fillId="0" borderId="0" numFmtId="164" xfId="0" applyNumberFormat="1" applyFont="1" quotePrefix="0">
      <alignment horizontal="center" vertical="center"/>
    </xf>
    <xf fontId="75" fillId="0" borderId="0" numFmtId="164" xfId="0" applyNumberFormat="1" applyFont="1" quotePrefix="0">
      <alignment horizontal="center" vertical="center"/>
    </xf>
    <xf fontId="76" fillId="0" borderId="0" numFmtId="165" xfId="0" applyNumberFormat="1" applyFont="1" quotePrefix="0">
      <alignment horizontal="center" vertical="center"/>
    </xf>
    <xf fontId="77" fillId="0" borderId="0" numFmtId="164" xfId="0" applyNumberFormat="1" applyFont="1" quotePrefix="0">
      <alignment horizontal="center" vertical="center"/>
    </xf>
    <xf fontId="78" fillId="0" borderId="0" numFmtId="164" xfId="0" applyNumberFormat="1" applyFont="1" quotePrefix="0">
      <alignment horizontal="center" vertical="center" wrapText="1"/>
    </xf>
    <xf fontId="79" fillId="0" borderId="0" numFmtId="4" xfId="0" applyNumberFormat="1" applyFont="1" quotePrefix="0">
      <alignment horizontal="center" vertical="center"/>
    </xf>
    <xf fontId="80" fillId="0" borderId="0" numFmtId="164" xfId="0" applyNumberFormat="1" applyFont="1" quotePrefix="0">
      <alignment horizontal="center" vertical="center"/>
    </xf>
    <xf fontId="81" fillId="0" borderId="0" numFmtId="0" xfId="0" applyFont="1" quotePrefix="0">
      <alignment horizontal="center" vertical="center" wrapText="1"/>
    </xf>
    <xf fontId="82" fillId="0" borderId="0" numFmtId="4" xfId="0" applyNumberFormat="1" applyFont="1" quotePrefix="0">
      <alignment horizontal="center" vertical="center"/>
    </xf>
    <xf fontId="83" fillId="0" borderId="0" numFmtId="164" xfId="0" applyNumberFormat="1" applyFont="1" quotePrefix="0">
      <alignment horizontal="center" vertical="center"/>
    </xf>
    <xf fontId="84" fillId="0" borderId="0" numFmtId="164" xfId="0" applyNumberFormat="1" applyFont="1" quotePrefix="0">
      <alignment horizontal="center" vertical="center"/>
    </xf>
    <xf fontId="85" fillId="0" borderId="0" numFmtId="165" xfId="0" applyNumberFormat="1" applyFont="1" quotePrefix="0">
      <alignment horizontal="center" vertical="center"/>
    </xf>
    <xf fontId="86" fillId="0" borderId="0" numFmtId="164" xfId="0" applyNumberFormat="1" applyFont="1" quotePrefix="0">
      <alignment horizontal="center" vertical="center"/>
    </xf>
    <xf fontId="87" fillId="0" borderId="0" numFmtId="164" xfId="0" applyNumberFormat="1" applyFont="1" quotePrefix="0">
      <alignment horizontal="center" vertical="center" wrapText="1"/>
    </xf>
    <xf fontId="88" fillId="0" borderId="0" numFmtId="4" xfId="0" applyNumberFormat="1" applyFont="1" quotePrefix="0">
      <alignment horizontal="center" vertical="center"/>
    </xf>
    <xf fontId="89" fillId="0" borderId="0" numFmtId="164" xfId="0" applyNumberFormat="1" applyFont="1" quotePrefix="0">
      <alignment horizontal="center" vertical="center"/>
    </xf>
    <xf fontId="90" fillId="0" borderId="0" numFmtId="164" xfId="0" applyNumberFormat="1" applyFont="1" quotePrefix="0">
      <alignment horizontal="center" vertical="center" wrapText="1"/>
    </xf>
    <xf fontId="91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91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92" fillId="0" borderId="0" numFmtId="0" xfId="0" applyFont="1" quotePrefix="0">
      <alignment horizontal="center" vertical="center" wrapText="1"/>
    </xf>
    <xf fontId="93" fillId="0" borderId="0" numFmtId="4" xfId="0" applyNumberFormat="1" applyFont="1" quotePrefix="0">
      <alignment horizontal="center" vertical="center"/>
    </xf>
    <xf fontId="94" fillId="0" borderId="0" numFmtId="164" xfId="0" applyNumberFormat="1" applyFont="1" quotePrefix="0">
      <alignment horizontal="center" vertical="center"/>
    </xf>
    <xf fontId="95" fillId="0" borderId="0" numFmtId="164" xfId="0" applyNumberFormat="1" applyFont="1" quotePrefix="0">
      <alignment horizontal="center" vertical="center"/>
    </xf>
    <xf fontId="96" fillId="0" borderId="0" numFmtId="165" xfId="0" applyNumberFormat="1" applyFont="1" quotePrefix="0">
      <alignment horizontal="center" vertical="center"/>
    </xf>
    <xf fontId="97" fillId="0" borderId="0" numFmtId="164" xfId="0" applyNumberFormat="1" applyFont="1" quotePrefix="0">
      <alignment horizontal="center" vertical="center"/>
    </xf>
    <xf fontId="98" fillId="0" borderId="0" numFmtId="164" xfId="0" applyNumberFormat="1" applyFont="1" quotePrefix="0">
      <alignment horizontal="center" vertical="center" wrapText="1"/>
    </xf>
    <xf fontId="99" fillId="0" borderId="0" numFmtId="4" xfId="0" applyNumberFormat="1" applyFont="1" quotePrefix="0">
      <alignment horizontal="center" vertical="center"/>
    </xf>
    <xf fontId="100" fillId="0" borderId="0" numFmtId="164" xfId="0" applyNumberFormat="1" applyFont="1" quotePrefix="0">
      <alignment horizontal="center" vertical="center"/>
    </xf>
    <xf fontId="101" fillId="0" borderId="0" numFmtId="164" xfId="0" applyNumberFormat="1" applyFont="1" quotePrefix="0">
      <alignment horizontal="center" vertical="center" wrapText="1"/>
    </xf>
    <xf fontId="10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0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03" fillId="0" borderId="0" numFmtId="0" xfId="0" applyFont="1" quotePrefix="0">
      <alignment horizontal="center" vertical="center" wrapText="1"/>
    </xf>
    <xf fontId="104" fillId="0" borderId="0" numFmtId="4" xfId="0" applyNumberFormat="1" applyFont="1" quotePrefix="0">
      <alignment horizontal="center" vertical="center"/>
    </xf>
    <xf fontId="105" fillId="0" borderId="0" numFmtId="164" xfId="0" applyNumberFormat="1" applyFont="1" quotePrefix="0">
      <alignment horizontal="center" vertical="center"/>
    </xf>
    <xf fontId="106" fillId="0" borderId="0" numFmtId="164" xfId="0" applyNumberFormat="1" applyFont="1" quotePrefix="0">
      <alignment horizontal="center" vertical="center"/>
    </xf>
    <xf fontId="107" fillId="0" borderId="0" numFmtId="165" xfId="0" applyNumberFormat="1" applyFont="1" quotePrefix="0">
      <alignment horizontal="center" vertical="center"/>
    </xf>
    <xf fontId="108" fillId="0" borderId="0" numFmtId="164" xfId="0" applyNumberFormat="1" applyFont="1" quotePrefix="0">
      <alignment horizontal="center" vertical="center"/>
    </xf>
    <xf fontId="109" fillId="0" borderId="0" numFmtId="164" xfId="0" applyNumberFormat="1" applyFont="1" quotePrefix="0">
      <alignment horizontal="center" vertical="center" wrapText="1"/>
    </xf>
    <xf fontId="110" fillId="0" borderId="0" numFmtId="4" xfId="0" applyNumberFormat="1" applyFont="1" quotePrefix="0">
      <alignment horizontal="center" vertical="center"/>
    </xf>
    <xf fontId="111" fillId="0" borderId="0" numFmtId="164" xfId="0" applyNumberFormat="1" applyFont="1" quotePrefix="0">
      <alignment horizontal="center" vertical="center"/>
    </xf>
    <xf fontId="112" fillId="0" borderId="0" numFmtId="164" xfId="0" applyNumberFormat="1" applyFont="1" quotePrefix="0">
      <alignment horizontal="center" vertical="center" wrapText="1"/>
    </xf>
    <xf fontId="113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13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14" fillId="0" borderId="0" numFmtId="0" xfId="0" applyFont="1" quotePrefix="0">
      <alignment horizontal="center" vertical="center" wrapText="1"/>
    </xf>
    <xf fontId="115" fillId="0" borderId="0" numFmtId="4" xfId="0" applyNumberFormat="1" applyFont="1" quotePrefix="0">
      <alignment horizontal="center" vertical="center"/>
    </xf>
    <xf fontId="116" fillId="0" borderId="0" numFmtId="164" xfId="0" applyNumberFormat="1" applyFont="1" quotePrefix="0">
      <alignment horizontal="center" vertical="center"/>
    </xf>
    <xf fontId="117" fillId="0" borderId="0" numFmtId="164" xfId="0" applyNumberFormat="1" applyFont="1" quotePrefix="0">
      <alignment horizontal="center" vertical="center"/>
    </xf>
    <xf fontId="118" fillId="0" borderId="0" numFmtId="165" xfId="0" applyNumberFormat="1" applyFont="1" quotePrefix="0">
      <alignment horizontal="center" vertical="center"/>
    </xf>
    <xf fontId="119" fillId="0" borderId="0" numFmtId="164" xfId="0" applyNumberFormat="1" applyFont="1" quotePrefix="0">
      <alignment horizontal="center" vertical="center"/>
    </xf>
    <xf fontId="120" fillId="0" borderId="0" numFmtId="164" xfId="0" applyNumberFormat="1" applyFont="1" quotePrefix="0">
      <alignment horizontal="center" vertical="center" wrapText="1"/>
    </xf>
    <xf fontId="121" fillId="0" borderId="0" numFmtId="4" xfId="0" applyNumberFormat="1" applyFont="1" quotePrefix="0">
      <alignment horizontal="center" vertical="center"/>
    </xf>
    <xf fontId="122" fillId="0" borderId="0" numFmtId="164" xfId="0" applyNumberFormat="1" applyFont="1" quotePrefix="0">
      <alignment horizontal="center" vertical="center"/>
    </xf>
    <xf fontId="123" fillId="0" borderId="0" numFmtId="0" xfId="0" applyFont="1" quotePrefix="0">
      <alignment horizontal="center" vertical="center" wrapText="1"/>
    </xf>
    <xf fontId="124" fillId="0" borderId="0" numFmtId="4" xfId="0" applyNumberFormat="1" applyFont="1" quotePrefix="0">
      <alignment horizontal="center" vertical="center"/>
    </xf>
    <xf fontId="125" fillId="0" borderId="0" numFmtId="164" xfId="0" applyNumberFormat="1" applyFont="1" quotePrefix="0">
      <alignment horizontal="center" vertical="center"/>
    </xf>
    <xf fontId="126" fillId="0" borderId="0" numFmtId="164" xfId="0" applyNumberFormat="1" applyFont="1" quotePrefix="0">
      <alignment horizontal="center" vertical="center"/>
    </xf>
    <xf fontId="127" fillId="0" borderId="0" numFmtId="165" xfId="0" applyNumberFormat="1" applyFont="1" quotePrefix="0">
      <alignment horizontal="center" vertical="center"/>
    </xf>
    <xf fontId="128" fillId="0" borderId="0" numFmtId="164" xfId="0" applyNumberFormat="1" applyFont="1" quotePrefix="0">
      <alignment horizontal="center" vertical="center"/>
    </xf>
    <xf fontId="129" fillId="0" borderId="0" numFmtId="164" xfId="0" applyNumberFormat="1" applyFont="1" quotePrefix="0">
      <alignment horizontal="center" vertical="center" wrapText="1"/>
    </xf>
    <xf fontId="130" fillId="0" borderId="0" numFmtId="4" xfId="0" applyNumberFormat="1" applyFont="1" quotePrefix="0">
      <alignment horizontal="center" vertical="center"/>
    </xf>
    <xf fontId="131" fillId="0" borderId="0" numFmtId="164" xfId="0" applyNumberFormat="1" applyFont="1" quotePrefix="0">
      <alignment horizontal="center" vertical="center"/>
    </xf>
    <xf fontId="132" fillId="0" borderId="0" numFmtId="0" xfId="0" applyFont="1" quotePrefix="0">
      <alignment horizontal="center" vertical="center" wrapText="1"/>
    </xf>
    <xf fontId="133" fillId="0" borderId="0" numFmtId="4" xfId="0" applyNumberFormat="1" applyFont="1" quotePrefix="0">
      <alignment horizontal="center" vertical="center"/>
    </xf>
    <xf fontId="134" fillId="0" borderId="0" numFmtId="164" xfId="0" applyNumberFormat="1" applyFont="1" quotePrefix="0">
      <alignment horizontal="center" vertical="center"/>
    </xf>
    <xf fontId="135" fillId="0" borderId="0" numFmtId="164" xfId="0" applyNumberFormat="1" applyFont="1" quotePrefix="0">
      <alignment horizontal="center" vertical="center"/>
    </xf>
    <xf fontId="136" fillId="0" borderId="0" numFmtId="165" xfId="0" applyNumberFormat="1" applyFont="1" quotePrefix="0">
      <alignment horizontal="center" vertical="center"/>
    </xf>
    <xf fontId="137" fillId="0" borderId="0" numFmtId="164" xfId="0" applyNumberFormat="1" applyFont="1" quotePrefix="0">
      <alignment horizontal="center" vertical="center"/>
    </xf>
    <xf fontId="138" fillId="0" borderId="0" numFmtId="164" xfId="0" applyNumberFormat="1" applyFont="1" quotePrefix="0">
      <alignment horizontal="center" vertical="center" wrapText="1"/>
    </xf>
    <xf fontId="139" fillId="0" borderId="0" numFmtId="4" xfId="0" applyNumberFormat="1" applyFont="1" quotePrefix="0">
      <alignment horizontal="center" vertical="center"/>
    </xf>
    <xf fontId="140" fillId="0" borderId="0" numFmtId="164" xfId="0" applyNumberFormat="1" applyFont="1" quotePrefix="0">
      <alignment horizontal="center" vertical="center"/>
    </xf>
    <xf fontId="141" fillId="0" borderId="0" numFmtId="164" xfId="0" applyNumberFormat="1" applyFont="1" quotePrefix="0">
      <alignment horizontal="center" vertical="center" wrapText="1"/>
    </xf>
    <xf fontId="14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4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43" fillId="0" borderId="0" numFmtId="0" xfId="0" applyFont="1" quotePrefix="0">
      <alignment horizontal="center" vertical="center" wrapText="1"/>
    </xf>
    <xf fontId="144" fillId="0" borderId="0" numFmtId="4" xfId="0" applyNumberFormat="1" applyFont="1" quotePrefix="0">
      <alignment horizontal="center" vertical="center"/>
    </xf>
    <xf fontId="145" fillId="0" borderId="0" numFmtId="164" xfId="0" applyNumberFormat="1" applyFont="1" quotePrefix="0">
      <alignment horizontal="center" vertical="center"/>
    </xf>
    <xf fontId="146" fillId="0" borderId="0" numFmtId="164" xfId="0" applyNumberFormat="1" applyFont="1" quotePrefix="0">
      <alignment horizontal="center" vertical="center"/>
    </xf>
    <xf fontId="147" fillId="0" borderId="0" numFmtId="165" xfId="0" applyNumberFormat="1" applyFont="1" quotePrefix="0">
      <alignment horizontal="center" vertical="center"/>
    </xf>
    <xf fontId="148" fillId="0" borderId="0" numFmtId="164" xfId="0" applyNumberFormat="1" applyFont="1" quotePrefix="0">
      <alignment horizontal="center" vertical="center"/>
    </xf>
    <xf fontId="149" fillId="0" borderId="0" numFmtId="164" xfId="0" applyNumberFormat="1" applyFont="1" quotePrefix="0">
      <alignment horizontal="center" vertical="center" wrapText="1"/>
    </xf>
    <xf fontId="150" fillId="0" borderId="0" numFmtId="4" xfId="0" applyNumberFormat="1" applyFont="1" quotePrefix="0">
      <alignment horizontal="center" vertical="center"/>
    </xf>
    <xf fontId="151" fillId="0" borderId="0" numFmtId="164" xfId="0" applyNumberFormat="1" applyFont="1" quotePrefix="0">
      <alignment horizontal="center" vertical="center"/>
    </xf>
    <xf fontId="152" fillId="0" borderId="0" numFmtId="0" xfId="0" applyFont="1" quotePrefix="0">
      <alignment horizontal="center" vertical="center" wrapText="1"/>
    </xf>
    <xf fontId="153" fillId="0" borderId="0" numFmtId="4" xfId="0" applyNumberFormat="1" applyFont="1" quotePrefix="0">
      <alignment horizontal="center" vertical="center"/>
    </xf>
    <xf fontId="154" fillId="0" borderId="0" numFmtId="164" xfId="0" applyNumberFormat="1" applyFont="1" quotePrefix="0">
      <alignment horizontal="center" vertical="center"/>
    </xf>
    <xf fontId="155" fillId="0" borderId="0" numFmtId="164" xfId="0" applyNumberFormat="1" applyFont="1" quotePrefix="0">
      <alignment horizontal="center" vertical="center"/>
    </xf>
    <xf fontId="156" fillId="0" borderId="0" numFmtId="165" xfId="0" applyNumberFormat="1" applyFont="1" quotePrefix="0">
      <alignment horizontal="center" vertical="center"/>
    </xf>
    <xf fontId="157" fillId="0" borderId="0" numFmtId="164" xfId="0" applyNumberFormat="1" applyFont="1" quotePrefix="0">
      <alignment horizontal="center" vertical="center"/>
    </xf>
    <xf fontId="158" fillId="0" borderId="0" numFmtId="164" xfId="0" applyNumberFormat="1" applyFont="1" quotePrefix="0">
      <alignment horizontal="center" vertical="center" wrapText="1"/>
    </xf>
    <xf fontId="159" fillId="0" borderId="0" numFmtId="4" xfId="0" applyNumberFormat="1" applyFont="1" quotePrefix="0">
      <alignment horizontal="center" vertical="center"/>
    </xf>
    <xf fontId="160" fillId="0" borderId="0" numFmtId="164" xfId="0" applyNumberFormat="1" applyFont="1" quotePrefix="0">
      <alignment horizontal="center" vertical="center"/>
    </xf>
    <xf fontId="161" fillId="0" borderId="0" numFmtId="164" xfId="0" applyNumberFormat="1" applyFont="1" quotePrefix="0">
      <alignment horizontal="center" vertical="center" wrapText="1"/>
    </xf>
    <xf fontId="16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6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63" fillId="0" borderId="0" numFmtId="0" xfId="0" applyFont="1" quotePrefix="0">
      <alignment horizontal="center" vertical="center" wrapText="1"/>
    </xf>
    <xf fontId="164" fillId="0" borderId="0" numFmtId="4" xfId="0" applyNumberFormat="1" applyFont="1" quotePrefix="0">
      <alignment horizontal="center" vertical="center"/>
    </xf>
    <xf fontId="165" fillId="0" borderId="0" numFmtId="164" xfId="0" applyNumberFormat="1" applyFont="1" quotePrefix="0">
      <alignment horizontal="center" vertical="center"/>
    </xf>
    <xf fontId="166" fillId="0" borderId="0" numFmtId="164" xfId="0" applyNumberFormat="1" applyFont="1" quotePrefix="0">
      <alignment horizontal="center" vertical="center"/>
    </xf>
    <xf fontId="167" fillId="0" borderId="0" numFmtId="165" xfId="0" applyNumberFormat="1" applyFont="1" quotePrefix="0">
      <alignment horizontal="center" vertical="center"/>
    </xf>
    <xf fontId="168" fillId="0" borderId="0" numFmtId="164" xfId="0" applyNumberFormat="1" applyFont="1" quotePrefix="0">
      <alignment horizontal="center" vertical="center"/>
    </xf>
    <xf fontId="169" fillId="0" borderId="0" numFmtId="164" xfId="0" applyNumberFormat="1" applyFont="1" quotePrefix="0">
      <alignment horizontal="center" vertical="center" wrapText="1"/>
    </xf>
    <xf fontId="170" fillId="0" borderId="0" numFmtId="4" xfId="0" applyNumberFormat="1" applyFont="1" quotePrefix="0">
      <alignment horizontal="center" vertical="center"/>
    </xf>
    <xf fontId="171" fillId="0" borderId="0" numFmtId="164" xfId="0" applyNumberFormat="1" applyFont="1" quotePrefix="0">
      <alignment horizontal="center" vertical="center"/>
    </xf>
    <xf fontId="172" fillId="0" borderId="0" numFmtId="0" xfId="0" applyFont="1" quotePrefix="0">
      <alignment horizontal="center" vertical="center" wrapText="1"/>
    </xf>
    <xf fontId="173" fillId="0" borderId="0" numFmtId="4" xfId="0" applyNumberFormat="1" applyFont="1" quotePrefix="0">
      <alignment horizontal="center" vertical="center"/>
    </xf>
    <xf fontId="174" fillId="0" borderId="0" numFmtId="164" xfId="0" applyNumberFormat="1" applyFont="1" quotePrefix="0">
      <alignment horizontal="center" vertical="center"/>
    </xf>
    <xf fontId="175" fillId="0" borderId="0" numFmtId="164" xfId="0" applyNumberFormat="1" applyFont="1" quotePrefix="0">
      <alignment horizontal="center" vertical="center"/>
    </xf>
    <xf fontId="176" fillId="0" borderId="0" numFmtId="165" xfId="0" applyNumberFormat="1" applyFont="1" quotePrefix="0">
      <alignment horizontal="center" vertical="center"/>
    </xf>
    <xf fontId="177" fillId="0" borderId="0" numFmtId="164" xfId="0" applyNumberFormat="1" applyFont="1" quotePrefix="0">
      <alignment horizontal="center" vertical="center"/>
    </xf>
    <xf fontId="178" fillId="0" borderId="0" numFmtId="164" xfId="0" applyNumberFormat="1" applyFont="1" quotePrefix="0">
      <alignment horizontal="center" vertical="center" wrapText="1"/>
    </xf>
    <xf fontId="179" fillId="0" borderId="0" numFmtId="4" xfId="0" applyNumberFormat="1" applyFont="1" quotePrefix="0">
      <alignment horizontal="center" vertical="center"/>
    </xf>
    <xf fontId="180" fillId="0" borderId="0" numFmtId="164" xfId="0" applyNumberFormat="1" applyFont="1" quotePrefix="0">
      <alignment horizontal="center" vertical="center"/>
    </xf>
    <xf fontId="181" fillId="0" borderId="0" numFmtId="0" xfId="0" applyFont="1" quotePrefix="0">
      <alignment horizontal="center" vertical="center" wrapText="1"/>
    </xf>
    <xf fontId="182" fillId="0" borderId="0" numFmtId="4" xfId="0" applyNumberFormat="1" applyFont="1" quotePrefix="0">
      <alignment horizontal="center" vertical="center"/>
    </xf>
    <xf fontId="183" fillId="0" borderId="0" numFmtId="164" xfId="0" applyNumberFormat="1" applyFont="1" quotePrefix="0">
      <alignment horizontal="center" vertical="center"/>
    </xf>
    <xf fontId="184" fillId="0" borderId="0" numFmtId="164" xfId="0" applyNumberFormat="1" applyFont="1" quotePrefix="0">
      <alignment horizontal="center" vertical="center"/>
    </xf>
    <xf fontId="185" fillId="0" borderId="0" numFmtId="165" xfId="0" applyNumberFormat="1" applyFont="1" quotePrefix="0">
      <alignment horizontal="center" vertical="center"/>
    </xf>
    <xf fontId="186" fillId="0" borderId="0" numFmtId="164" xfId="0" applyNumberFormat="1" applyFont="1" quotePrefix="0">
      <alignment horizontal="center" vertical="center"/>
    </xf>
    <xf fontId="187" fillId="0" borderId="0" numFmtId="164" xfId="0" applyNumberFormat="1" applyFont="1" quotePrefix="0">
      <alignment horizontal="center" vertical="center" wrapText="1"/>
    </xf>
    <xf fontId="188" fillId="0" borderId="0" numFmtId="4" xfId="0" applyNumberFormat="1" applyFont="1" quotePrefix="0">
      <alignment horizontal="center" vertical="center"/>
    </xf>
    <xf fontId="189" fillId="0" borderId="0" numFmtId="164" xfId="0" applyNumberFormat="1" applyFont="1" quotePrefix="0">
      <alignment horizontal="center" vertical="center"/>
    </xf>
    <xf fontId="190" fillId="0" borderId="0" numFmtId="0" xfId="0" applyFont="1" quotePrefix="0">
      <alignment horizontal="center" vertical="center" wrapText="1"/>
    </xf>
    <xf fontId="191" fillId="0" borderId="0" numFmtId="4" xfId="0" applyNumberFormat="1" applyFont="1" quotePrefix="0">
      <alignment horizontal="center" vertical="center"/>
    </xf>
    <xf fontId="192" fillId="0" borderId="0" numFmtId="164" xfId="0" applyNumberFormat="1" applyFont="1" quotePrefix="0">
      <alignment horizontal="center" vertical="center"/>
    </xf>
    <xf fontId="193" fillId="0" borderId="0" numFmtId="164" xfId="0" applyNumberFormat="1" applyFont="1" quotePrefix="0">
      <alignment horizontal="center" vertical="center"/>
    </xf>
    <xf fontId="194" fillId="0" borderId="0" numFmtId="165" xfId="0" applyNumberFormat="1" applyFont="1" quotePrefix="0">
      <alignment horizontal="center" vertical="center"/>
    </xf>
    <xf fontId="195" fillId="0" borderId="0" numFmtId="164" xfId="0" applyNumberFormat="1" applyFont="1" quotePrefix="0">
      <alignment horizontal="center" vertical="center"/>
    </xf>
    <xf fontId="196" fillId="0" borderId="0" numFmtId="164" xfId="0" applyNumberFormat="1" applyFont="1" quotePrefix="0">
      <alignment horizontal="center" vertical="center" wrapText="1"/>
    </xf>
    <xf fontId="197" fillId="0" borderId="0" numFmtId="4" xfId="0" applyNumberFormat="1" applyFont="1" quotePrefix="0">
      <alignment horizontal="center" vertical="center"/>
    </xf>
    <xf fontId="198" fillId="0" borderId="0" numFmtId="164" xfId="0" applyNumberFormat="1" applyFont="1" quotePrefix="0">
      <alignment horizontal="center" vertical="center"/>
    </xf>
    <xf fontId="199" fillId="0" borderId="0" numFmtId="0" xfId="0" applyFont="1" quotePrefix="0">
      <alignment horizontal="center" vertical="center" wrapText="1"/>
    </xf>
    <xf fontId="200" fillId="0" borderId="0" numFmtId="4" xfId="0" applyNumberFormat="1" applyFont="1" quotePrefix="0">
      <alignment horizontal="center" vertical="center"/>
    </xf>
    <xf fontId="201" fillId="0" borderId="0" numFmtId="164" xfId="0" applyNumberFormat="1" applyFont="1" quotePrefix="0">
      <alignment horizontal="center" vertical="center"/>
    </xf>
    <xf fontId="202" fillId="0" borderId="0" numFmtId="164" xfId="0" applyNumberFormat="1" applyFont="1" quotePrefix="0">
      <alignment horizontal="center" vertical="center"/>
    </xf>
    <xf fontId="203" fillId="0" borderId="0" numFmtId="165" xfId="0" applyNumberFormat="1" applyFont="1" quotePrefix="0">
      <alignment horizontal="center" vertical="center"/>
    </xf>
    <xf fontId="204" fillId="0" borderId="0" numFmtId="164" xfId="0" applyNumberFormat="1" applyFont="1" quotePrefix="0">
      <alignment horizontal="center" vertical="center"/>
    </xf>
    <xf fontId="205" fillId="0" borderId="0" numFmtId="164" xfId="0" applyNumberFormat="1" applyFont="1" quotePrefix="0">
      <alignment horizontal="center" vertical="center" wrapText="1"/>
    </xf>
    <xf fontId="206" fillId="0" borderId="0" numFmtId="4" xfId="0" applyNumberFormat="1" applyFont="1" quotePrefix="0">
      <alignment horizontal="center" vertical="center"/>
    </xf>
    <xf fontId="207" fillId="0" borderId="0" numFmtId="164" xfId="0" applyNumberFormat="1" applyFont="1" quotePrefix="0">
      <alignment horizontal="center" vertical="center"/>
    </xf>
    <xf fontId="208" fillId="0" borderId="0" numFmtId="0" xfId="0" applyFont="1" quotePrefix="0">
      <alignment horizontal="center" vertical="center" wrapText="1"/>
    </xf>
    <xf fontId="209" fillId="0" borderId="0" numFmtId="4" xfId="0" applyNumberFormat="1" applyFont="1" quotePrefix="0">
      <alignment horizontal="center" vertical="center"/>
    </xf>
    <xf fontId="210" fillId="0" borderId="0" numFmtId="164" xfId="0" applyNumberFormat="1" applyFont="1" quotePrefix="0">
      <alignment horizontal="center" vertical="center"/>
    </xf>
    <xf fontId="211" fillId="0" borderId="0" numFmtId="164" xfId="0" applyNumberFormat="1" applyFont="1" quotePrefix="0">
      <alignment horizontal="center" vertical="center"/>
    </xf>
    <xf fontId="212" fillId="0" borderId="0" numFmtId="165" xfId="0" applyNumberFormat="1" applyFont="1" quotePrefix="0">
      <alignment horizontal="center" vertical="center"/>
    </xf>
    <xf fontId="213" fillId="0" borderId="0" numFmtId="164" xfId="0" applyNumberFormat="1" applyFont="1" quotePrefix="0">
      <alignment horizontal="center" vertical="center"/>
    </xf>
    <xf fontId="214" fillId="0" borderId="0" numFmtId="164" xfId="0" applyNumberFormat="1" applyFont="1" quotePrefix="0">
      <alignment horizontal="center" vertical="center" wrapText="1"/>
    </xf>
    <xf fontId="215" fillId="0" borderId="0" numFmtId="4" xfId="0" applyNumberFormat="1" applyFont="1" quotePrefix="0">
      <alignment horizontal="center" vertical="center"/>
    </xf>
    <xf fontId="216" fillId="0" borderId="0" numFmtId="164" xfId="0" applyNumberFormat="1" applyFont="1" quotePrefix="0">
      <alignment horizontal="center" vertical="center"/>
    </xf>
    <xf fontId="217" fillId="0" borderId="0" numFmtId="0" xfId="0" applyFont="1" quotePrefix="0">
      <alignment horizontal="center" vertical="center" wrapText="1"/>
    </xf>
    <xf fontId="218" fillId="0" borderId="0" numFmtId="4" xfId="0" applyNumberFormat="1" applyFont="1" quotePrefix="0">
      <alignment horizontal="center" vertical="center"/>
    </xf>
    <xf fontId="219" fillId="0" borderId="0" numFmtId="164" xfId="0" applyNumberFormat="1" applyFont="1" quotePrefix="0">
      <alignment horizontal="center" vertical="center"/>
    </xf>
    <xf fontId="220" fillId="0" borderId="0" numFmtId="164" xfId="0" applyNumberFormat="1" applyFont="1" quotePrefix="0">
      <alignment horizontal="center" vertical="center"/>
    </xf>
    <xf fontId="221" fillId="0" borderId="0" numFmtId="165" xfId="0" applyNumberFormat="1" applyFont="1" quotePrefix="0">
      <alignment horizontal="center" vertical="center"/>
    </xf>
    <xf fontId="222" fillId="0" borderId="0" numFmtId="164" xfId="0" applyNumberFormat="1" applyFont="1" quotePrefix="0">
      <alignment horizontal="center" vertical="center"/>
    </xf>
    <xf fontId="223" fillId="0" borderId="0" numFmtId="164" xfId="0" applyNumberFormat="1" applyFont="1" quotePrefix="0">
      <alignment horizontal="center" vertical="center" wrapText="1"/>
    </xf>
    <xf fontId="224" fillId="0" borderId="0" numFmtId="4" xfId="0" applyNumberFormat="1" applyFont="1" quotePrefix="0">
      <alignment horizontal="center" vertical="center"/>
    </xf>
    <xf fontId="225" fillId="0" borderId="0" numFmtId="164" xfId="0" applyNumberFormat="1" applyFont="1" quotePrefix="0">
      <alignment horizontal="center" vertical="center"/>
    </xf>
    <xf fontId="226" fillId="0" borderId="0" numFmtId="0" xfId="0" applyFont="1" quotePrefix="0">
      <alignment horizontal="center" vertical="center" wrapText="1"/>
    </xf>
    <xf fontId="227" fillId="0" borderId="0" numFmtId="4" xfId="0" applyNumberFormat="1" applyFont="1" quotePrefix="0">
      <alignment horizontal="center" vertical="center"/>
    </xf>
    <xf fontId="228" fillId="0" borderId="0" numFmtId="164" xfId="0" applyNumberFormat="1" applyFont="1" quotePrefix="0">
      <alignment horizontal="center" vertical="center"/>
    </xf>
    <xf fontId="229" fillId="0" borderId="0" numFmtId="164" xfId="0" applyNumberFormat="1" applyFont="1" quotePrefix="0">
      <alignment horizontal="center" vertical="center"/>
    </xf>
    <xf fontId="230" fillId="0" borderId="0" numFmtId="165" xfId="0" applyNumberFormat="1" applyFont="1" quotePrefix="0">
      <alignment horizontal="center" vertical="center"/>
    </xf>
    <xf fontId="231" fillId="0" borderId="0" numFmtId="164" xfId="0" applyNumberFormat="1" applyFont="1" quotePrefix="0">
      <alignment horizontal="center" vertical="center"/>
    </xf>
    <xf fontId="232" fillId="0" borderId="0" numFmtId="164" xfId="0" applyNumberFormat="1" applyFont="1" quotePrefix="0">
      <alignment horizontal="center" vertical="center" wrapText="1"/>
    </xf>
    <xf fontId="233" fillId="0" borderId="0" numFmtId="4" xfId="0" applyNumberFormat="1" applyFont="1" quotePrefix="0">
      <alignment horizontal="center" vertical="center"/>
    </xf>
    <xf fontId="234" fillId="0" borderId="0" numFmtId="164" xfId="0" applyNumberFormat="1" applyFont="1" quotePrefix="0">
      <alignment horizontal="center" vertical="center"/>
    </xf>
    <xf fontId="235" fillId="0" borderId="0" numFmtId="0" xfId="0" applyFont="1" quotePrefix="0">
      <alignment horizontal="center" vertical="center" wrapText="1"/>
    </xf>
    <xf fontId="236" fillId="0" borderId="0" numFmtId="4" xfId="0" applyNumberFormat="1" applyFont="1" quotePrefix="0">
      <alignment horizontal="center" vertical="center"/>
    </xf>
    <xf fontId="237" fillId="0" borderId="0" numFmtId="164" xfId="0" applyNumberFormat="1" applyFont="1" quotePrefix="0">
      <alignment horizontal="center" vertical="center"/>
    </xf>
    <xf fontId="238" fillId="0" borderId="0" numFmtId="164" xfId="0" applyNumberFormat="1" applyFont="1" quotePrefix="0">
      <alignment horizontal="center" vertical="center"/>
    </xf>
    <xf fontId="239" fillId="0" borderId="0" numFmtId="165" xfId="0" applyNumberFormat="1" applyFont="1" quotePrefix="0">
      <alignment horizontal="center" vertical="center"/>
    </xf>
    <xf fontId="240" fillId="0" borderId="0" numFmtId="164" xfId="0" applyNumberFormat="1" applyFont="1" quotePrefix="0">
      <alignment horizontal="center" vertical="center"/>
    </xf>
    <xf fontId="241" fillId="0" borderId="0" numFmtId="164" xfId="0" applyNumberFormat="1" applyFont="1" quotePrefix="0">
      <alignment horizontal="center" vertical="center" wrapText="1"/>
    </xf>
    <xf fontId="242" fillId="0" borderId="0" numFmtId="4" xfId="0" applyNumberFormat="1" applyFont="1" quotePrefix="0">
      <alignment horizontal="center" vertical="center"/>
    </xf>
    <xf fontId="243" fillId="0" borderId="0" numFmtId="164" xfId="0" applyNumberFormat="1" applyFont="1" quotePrefix="0">
      <alignment horizontal="center" vertical="center"/>
    </xf>
    <xf fontId="244" fillId="0" borderId="0" numFmtId="0" xfId="0" applyFont="1" quotePrefix="0">
      <alignment horizontal="center" vertical="center" wrapText="1"/>
    </xf>
    <xf fontId="245" fillId="0" borderId="0" numFmtId="4" xfId="0" applyNumberFormat="1" applyFont="1" quotePrefix="0">
      <alignment horizontal="center" vertical="center"/>
    </xf>
    <xf fontId="246" fillId="0" borderId="0" numFmtId="164" xfId="0" applyNumberFormat="1" applyFont="1" quotePrefix="0">
      <alignment horizontal="center" vertical="center"/>
    </xf>
    <xf fontId="247" fillId="0" borderId="0" numFmtId="164" xfId="0" applyNumberFormat="1" applyFont="1" quotePrefix="0">
      <alignment horizontal="center" vertical="center"/>
    </xf>
    <xf fontId="248" fillId="0" borderId="0" numFmtId="165" xfId="0" applyNumberFormat="1" applyFont="1" quotePrefix="0">
      <alignment horizontal="center" vertical="center"/>
    </xf>
    <xf fontId="249" fillId="0" borderId="0" numFmtId="164" xfId="0" applyNumberFormat="1" applyFont="1" quotePrefix="0">
      <alignment horizontal="center" vertical="center"/>
    </xf>
    <xf fontId="250" fillId="0" borderId="0" numFmtId="164" xfId="0" applyNumberFormat="1" applyFont="1" quotePrefix="0">
      <alignment horizontal="center" vertical="center" wrapText="1"/>
    </xf>
    <xf fontId="251" fillId="0" borderId="0" numFmtId="4" xfId="0" applyNumberFormat="1" applyFont="1" quotePrefix="0">
      <alignment horizontal="center" vertical="center"/>
    </xf>
    <xf fontId="252" fillId="0" borderId="0" numFmtId="164" xfId="0" applyNumberFormat="1" applyFont="1" quotePrefix="0">
      <alignment horizontal="center" vertical="center"/>
    </xf>
    <xf fontId="253" fillId="0" borderId="0" numFmtId="0" xfId="0" applyFont="1" quotePrefix="0">
      <alignment horizontal="center" vertical="center" wrapText="1"/>
    </xf>
    <xf fontId="254" fillId="0" borderId="0" numFmtId="4" xfId="0" applyNumberFormat="1" applyFont="1" quotePrefix="0">
      <alignment horizontal="center" vertical="center"/>
    </xf>
    <xf fontId="255" fillId="0" borderId="0" numFmtId="164" xfId="0" applyNumberFormat="1" applyFont="1" quotePrefix="0">
      <alignment horizontal="center" vertical="center"/>
    </xf>
    <xf fontId="256" fillId="0" borderId="0" numFmtId="164" xfId="0" applyNumberFormat="1" applyFont="1" quotePrefix="0">
      <alignment horizontal="center" vertical="center"/>
    </xf>
    <xf fontId="257" fillId="0" borderId="0" numFmtId="165" xfId="0" applyNumberFormat="1" applyFont="1" quotePrefix="0">
      <alignment horizontal="center" vertical="center"/>
    </xf>
    <xf fontId="258" fillId="0" borderId="0" numFmtId="164" xfId="0" applyNumberFormat="1" applyFont="1" quotePrefix="0">
      <alignment horizontal="center" vertical="center"/>
    </xf>
    <xf fontId="259" fillId="0" borderId="0" numFmtId="164" xfId="0" applyNumberFormat="1" applyFont="1" quotePrefix="0">
      <alignment horizontal="center" vertical="center" wrapText="1"/>
    </xf>
    <xf fontId="260" fillId="0" borderId="0" numFmtId="4" xfId="0" applyNumberFormat="1" applyFont="1" quotePrefix="0">
      <alignment horizontal="center" vertical="center"/>
    </xf>
    <xf fontId="261" fillId="0" borderId="0" numFmtId="164" xfId="0" applyNumberFormat="1" applyFont="1" quotePrefix="0">
      <alignment horizontal="center" vertical="center"/>
    </xf>
    <xf fontId="262" fillId="0" borderId="0" numFmtId="0" xfId="0" applyFont="1" quotePrefix="0">
      <alignment horizontal="center" vertical="center" wrapText="1"/>
    </xf>
    <xf fontId="263" fillId="0" borderId="0" numFmtId="4" xfId="0" applyNumberFormat="1" applyFont="1" quotePrefix="0">
      <alignment horizontal="center" vertical="center"/>
    </xf>
    <xf fontId="264" fillId="0" borderId="0" numFmtId="164" xfId="0" applyNumberFormat="1" applyFont="1" quotePrefix="0">
      <alignment horizontal="center" vertical="center"/>
    </xf>
    <xf fontId="265" fillId="0" borderId="0" numFmtId="164" xfId="0" applyNumberFormat="1" applyFont="1" quotePrefix="0">
      <alignment horizontal="center" vertical="center"/>
    </xf>
    <xf fontId="266" fillId="0" borderId="0" numFmtId="165" xfId="0" applyNumberFormat="1" applyFont="1" quotePrefix="0">
      <alignment horizontal="center" vertical="center"/>
    </xf>
    <xf fontId="267" fillId="0" borderId="0" numFmtId="164" xfId="0" applyNumberFormat="1" applyFont="1" quotePrefix="0">
      <alignment horizontal="center" vertical="center"/>
    </xf>
    <xf fontId="268" fillId="0" borderId="0" numFmtId="164" xfId="0" applyNumberFormat="1" applyFont="1" quotePrefix="0">
      <alignment horizontal="center" vertical="center" wrapText="1"/>
    </xf>
    <xf fontId="269" fillId="0" borderId="0" numFmtId="4" xfId="0" applyNumberFormat="1" applyFont="1" quotePrefix="0">
      <alignment horizontal="center" vertical="center"/>
    </xf>
    <xf fontId="270" fillId="0" borderId="0" numFmtId="164" xfId="0" applyNumberFormat="1" applyFont="1" quotePrefix="0">
      <alignment horizontal="center" vertical="center"/>
    </xf>
    <xf fontId="271" fillId="0" borderId="0" numFmtId="0" xfId="0" applyFont="1" quotePrefix="0">
      <alignment horizontal="center" vertical="center" wrapText="1"/>
    </xf>
    <xf fontId="272" fillId="0" borderId="0" numFmtId="4" xfId="0" applyNumberFormat="1" applyFont="1" quotePrefix="0">
      <alignment horizontal="center" vertical="center"/>
    </xf>
    <xf fontId="273" fillId="0" borderId="0" numFmtId="164" xfId="0" applyNumberFormat="1" applyFont="1" quotePrefix="0">
      <alignment horizontal="center" vertical="center"/>
    </xf>
    <xf fontId="274" fillId="0" borderId="0" numFmtId="164" xfId="0" applyNumberFormat="1" applyFont="1" quotePrefix="0">
      <alignment horizontal="center" vertical="center"/>
    </xf>
    <xf fontId="275" fillId="0" borderId="0" numFmtId="165" xfId="0" applyNumberFormat="1" applyFont="1" quotePrefix="0">
      <alignment horizontal="center" vertical="center"/>
    </xf>
    <xf fontId="276" fillId="0" borderId="0" numFmtId="164" xfId="0" applyNumberFormat="1" applyFont="1" quotePrefix="0">
      <alignment horizontal="center" vertical="center"/>
    </xf>
    <xf fontId="277" fillId="0" borderId="0" numFmtId="164" xfId="0" applyNumberFormat="1" applyFont="1" quotePrefix="0">
      <alignment horizontal="center" vertical="center" wrapText="1"/>
    </xf>
    <xf fontId="278" fillId="0" borderId="0" numFmtId="4" xfId="0" applyNumberFormat="1" applyFont="1" quotePrefix="0">
      <alignment horizontal="center" vertical="center"/>
    </xf>
    <xf fontId="279" fillId="0" borderId="0" numFmtId="164" xfId="0" applyNumberFormat="1" applyFont="1" quotePrefix="0">
      <alignment horizontal="center" vertical="center"/>
    </xf>
    <xf fontId="280" fillId="0" borderId="0" numFmtId="0" xfId="0" applyFont="1" quotePrefix="0">
      <alignment horizontal="center" vertical="center" wrapText="1"/>
    </xf>
    <xf fontId="281" fillId="0" borderId="0" numFmtId="4" xfId="0" applyNumberFormat="1" applyFont="1" quotePrefix="0">
      <alignment horizontal="center" vertical="center"/>
    </xf>
    <xf fontId="282" fillId="0" borderId="0" numFmtId="164" xfId="0" applyNumberFormat="1" applyFont="1" quotePrefix="0">
      <alignment horizontal="center" vertical="center"/>
    </xf>
    <xf fontId="283" fillId="0" borderId="0" numFmtId="164" xfId="0" applyNumberFormat="1" applyFont="1" quotePrefix="0">
      <alignment horizontal="center" vertical="center"/>
    </xf>
    <xf fontId="284" fillId="0" borderId="0" numFmtId="165" xfId="0" applyNumberFormat="1" applyFont="1" quotePrefix="0">
      <alignment horizontal="center" vertical="center"/>
    </xf>
    <xf fontId="285" fillId="0" borderId="0" numFmtId="164" xfId="0" applyNumberFormat="1" applyFont="1" quotePrefix="0">
      <alignment horizontal="center" vertical="center"/>
    </xf>
    <xf fontId="286" fillId="0" borderId="0" numFmtId="164" xfId="0" applyNumberFormat="1" applyFont="1" quotePrefix="0">
      <alignment horizontal="center" vertical="center" wrapText="1"/>
    </xf>
    <xf fontId="287" fillId="0" borderId="0" numFmtId="4" xfId="0" applyNumberFormat="1" applyFont="1" quotePrefix="0">
      <alignment horizontal="center" vertical="center"/>
    </xf>
    <xf fontId="288" fillId="0" borderId="0" numFmtId="164" xfId="0" applyNumberFormat="1" applyFont="1" quotePrefix="0">
      <alignment horizontal="center" vertical="center"/>
    </xf>
    <xf fontId="289" fillId="0" borderId="0" numFmtId="0" xfId="0" applyFont="1" quotePrefix="0">
      <alignment horizontal="center" vertical="center" wrapText="1"/>
    </xf>
    <xf fontId="290" fillId="0" borderId="0" numFmtId="4" xfId="0" applyNumberFormat="1" applyFont="1" quotePrefix="0">
      <alignment horizontal="center" vertical="center"/>
    </xf>
    <xf fontId="291" fillId="0" borderId="0" numFmtId="164" xfId="0" applyNumberFormat="1" applyFont="1" quotePrefix="0">
      <alignment horizontal="center" vertical="center"/>
    </xf>
    <xf fontId="292" fillId="0" borderId="0" numFmtId="164" xfId="0" applyNumberFormat="1" applyFont="1" quotePrefix="0">
      <alignment horizontal="center" vertical="center"/>
    </xf>
    <xf fontId="293" fillId="0" borderId="0" numFmtId="165" xfId="0" applyNumberFormat="1" applyFont="1" quotePrefix="0">
      <alignment horizontal="center" vertical="center"/>
    </xf>
    <xf fontId="294" fillId="0" borderId="0" numFmtId="164" xfId="0" applyNumberFormat="1" applyFont="1" quotePrefix="0">
      <alignment horizontal="center" vertical="center"/>
    </xf>
    <xf fontId="295" fillId="0" borderId="0" numFmtId="164" xfId="0" applyNumberFormat="1" applyFont="1" quotePrefix="0">
      <alignment horizontal="center" vertical="center" wrapText="1"/>
    </xf>
    <xf fontId="296" fillId="0" borderId="0" numFmtId="4" xfId="0" applyNumberFormat="1" applyFont="1" quotePrefix="0">
      <alignment horizontal="center" vertical="center"/>
    </xf>
    <xf fontId="297" fillId="0" borderId="0" numFmtId="164" xfId="0" applyNumberFormat="1" applyFont="1" quotePrefix="0">
      <alignment horizontal="center" vertical="center"/>
    </xf>
    <xf fontId="298" fillId="0" borderId="0" numFmtId="0" xfId="0" applyFont="1" quotePrefix="0">
      <alignment horizontal="center" vertical="center" wrapText="1"/>
    </xf>
    <xf fontId="299" fillId="0" borderId="0" numFmtId="4" xfId="0" applyNumberFormat="1" applyFont="1" quotePrefix="0">
      <alignment horizontal="center" vertical="center"/>
    </xf>
    <xf fontId="300" fillId="0" borderId="0" numFmtId="164" xfId="0" applyNumberFormat="1" applyFont="1" quotePrefix="0">
      <alignment horizontal="center" vertical="center"/>
    </xf>
    <xf fontId="301" fillId="0" borderId="0" numFmtId="164" xfId="0" applyNumberFormat="1" applyFont="1" quotePrefix="0">
      <alignment horizontal="center" vertical="center"/>
    </xf>
    <xf fontId="302" fillId="0" borderId="0" numFmtId="165" xfId="0" applyNumberFormat="1" applyFont="1" quotePrefix="0">
      <alignment horizontal="center" vertical="center"/>
    </xf>
    <xf fontId="303" fillId="0" borderId="0" numFmtId="164" xfId="0" applyNumberFormat="1" applyFont="1" quotePrefix="0">
      <alignment horizontal="center" vertical="center"/>
    </xf>
    <xf fontId="304" fillId="0" borderId="0" numFmtId="164" xfId="0" applyNumberFormat="1" applyFont="1" quotePrefix="0">
      <alignment horizontal="center" vertical="center" wrapText="1"/>
    </xf>
    <xf fontId="305" fillId="0" borderId="0" numFmtId="4" xfId="0" applyNumberFormat="1" applyFont="1" quotePrefix="0">
      <alignment horizontal="center" vertical="center"/>
    </xf>
    <xf fontId="306" fillId="0" borderId="0" numFmtId="164" xfId="0" applyNumberFormat="1" applyFont="1" quotePrefix="0">
      <alignment horizontal="center" vertical="center"/>
    </xf>
    <xf fontId="307" fillId="0" borderId="0" numFmtId="0" xfId="0" applyFont="1" quotePrefix="0">
      <alignment horizontal="center" vertical="center" wrapText="1"/>
    </xf>
    <xf fontId="308" fillId="0" borderId="0" numFmtId="4" xfId="0" applyNumberFormat="1" applyFont="1" quotePrefix="0">
      <alignment horizontal="center" vertical="center"/>
    </xf>
    <xf fontId="309" fillId="0" borderId="0" numFmtId="164" xfId="0" applyNumberFormat="1" applyFont="1" quotePrefix="0">
      <alignment horizontal="center" vertical="center"/>
    </xf>
    <xf fontId="310" fillId="0" borderId="0" numFmtId="164" xfId="0" applyNumberFormat="1" applyFont="1" quotePrefix="0">
      <alignment horizontal="center" vertical="center"/>
    </xf>
    <xf fontId="311" fillId="0" borderId="0" numFmtId="165" xfId="0" applyNumberFormat="1" applyFont="1" quotePrefix="0">
      <alignment horizontal="center" vertical="center"/>
    </xf>
    <xf fontId="312" fillId="0" borderId="0" numFmtId="164" xfId="0" applyNumberFormat="1" applyFont="1" quotePrefix="0">
      <alignment horizontal="center" vertical="center"/>
    </xf>
    <xf fontId="313" fillId="0" borderId="0" numFmtId="164" xfId="0" applyNumberFormat="1" applyFont="1" quotePrefix="0">
      <alignment horizontal="center" vertical="center" wrapText="1"/>
    </xf>
    <xf fontId="314" fillId="0" borderId="0" numFmtId="4" xfId="0" applyNumberFormat="1" applyFont="1" quotePrefix="0">
      <alignment horizontal="center" vertical="center"/>
    </xf>
    <xf fontId="315" fillId="0" borderId="0" numFmtId="164" xfId="0" applyNumberFormat="1" applyFont="1" quotePrefix="0">
      <alignment horizontal="center" vertical="center"/>
    </xf>
    <xf fontId="316" fillId="0" borderId="0" numFmtId="164" xfId="0" applyNumberFormat="1" applyFont="1" quotePrefix="0">
      <alignment horizontal="center" vertical="center" wrapText="1"/>
    </xf>
    <xf fontId="317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17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18" fillId="0" borderId="0" numFmtId="0" xfId="0" applyFont="1" quotePrefix="0">
      <alignment horizontal="center" vertical="center" wrapText="1"/>
    </xf>
    <xf fontId="319" fillId="0" borderId="0" numFmtId="4" xfId="0" applyNumberFormat="1" applyFont="1" quotePrefix="0">
      <alignment horizontal="center" vertical="center"/>
    </xf>
    <xf fontId="320" fillId="0" borderId="0" numFmtId="164" xfId="0" applyNumberFormat="1" applyFont="1" quotePrefix="0">
      <alignment horizontal="center" vertical="center"/>
    </xf>
    <xf fontId="321" fillId="0" borderId="0" numFmtId="164" xfId="0" applyNumberFormat="1" applyFont="1" quotePrefix="0">
      <alignment horizontal="center" vertical="center"/>
    </xf>
    <xf fontId="322" fillId="0" borderId="0" numFmtId="165" xfId="0" applyNumberFormat="1" applyFont="1" quotePrefix="0">
      <alignment horizontal="center" vertical="center"/>
    </xf>
    <xf fontId="323" fillId="0" borderId="0" numFmtId="164" xfId="0" applyNumberFormat="1" applyFont="1" quotePrefix="0">
      <alignment horizontal="center" vertical="center"/>
    </xf>
    <xf fontId="324" fillId="0" borderId="0" numFmtId="164" xfId="0" applyNumberFormat="1" applyFont="1" quotePrefix="0">
      <alignment horizontal="center" vertical="center" wrapText="1"/>
    </xf>
    <xf fontId="325" fillId="0" borderId="0" numFmtId="4" xfId="0" applyNumberFormat="1" applyFont="1" quotePrefix="0">
      <alignment horizontal="center" vertical="center"/>
    </xf>
    <xf fontId="326" fillId="0" borderId="0" numFmtId="164" xfId="0" applyNumberFormat="1" applyFont="1" quotePrefix="0">
      <alignment horizontal="center" vertical="center"/>
    </xf>
    <xf fontId="327" fillId="0" borderId="0" numFmtId="0" xfId="0" applyFont="1" quotePrefix="0">
      <alignment horizontal="center" vertical="center" wrapText="1"/>
    </xf>
    <xf fontId="328" fillId="0" borderId="0" numFmtId="4" xfId="0" applyNumberFormat="1" applyFont="1" quotePrefix="0">
      <alignment horizontal="center" vertical="center"/>
    </xf>
    <xf fontId="329" fillId="0" borderId="0" numFmtId="164" xfId="0" applyNumberFormat="1" applyFont="1" quotePrefix="0">
      <alignment horizontal="center" vertical="center"/>
    </xf>
    <xf fontId="330" fillId="0" borderId="0" numFmtId="164" xfId="0" applyNumberFormat="1" applyFont="1" quotePrefix="0">
      <alignment horizontal="center" vertical="center"/>
    </xf>
    <xf fontId="331" fillId="0" borderId="0" numFmtId="165" xfId="0" applyNumberFormat="1" applyFont="1" quotePrefix="0">
      <alignment horizontal="center" vertical="center"/>
    </xf>
    <xf fontId="332" fillId="0" borderId="0" numFmtId="164" xfId="0" applyNumberFormat="1" applyFont="1" quotePrefix="0">
      <alignment horizontal="center" vertical="center"/>
    </xf>
    <xf fontId="333" fillId="0" borderId="0" numFmtId="164" xfId="0" applyNumberFormat="1" applyFont="1" quotePrefix="0">
      <alignment horizontal="center" vertical="center" wrapText="1"/>
    </xf>
    <xf fontId="334" fillId="0" borderId="0" numFmtId="4" xfId="0" applyNumberFormat="1" applyFont="1" quotePrefix="0">
      <alignment horizontal="center" vertical="center"/>
    </xf>
    <xf fontId="335" fillId="0" borderId="0" numFmtId="164" xfId="0" applyNumberFormat="1" applyFont="1" quotePrefix="0">
      <alignment horizontal="center" vertical="center"/>
    </xf>
    <xf fontId="336" fillId="0" borderId="0" numFmtId="0" xfId="0" applyFont="1" quotePrefix="0">
      <alignment horizontal="center" vertical="center" wrapText="1"/>
    </xf>
    <xf fontId="337" fillId="0" borderId="0" numFmtId="4" xfId="0" applyNumberFormat="1" applyFont="1" quotePrefix="0">
      <alignment horizontal="center" vertical="center"/>
    </xf>
    <xf fontId="338" fillId="0" borderId="0" numFmtId="164" xfId="0" applyNumberFormat="1" applyFont="1" quotePrefix="0">
      <alignment horizontal="center" vertical="center"/>
    </xf>
    <xf fontId="339" fillId="0" borderId="0" numFmtId="164" xfId="0" applyNumberFormat="1" applyFont="1" quotePrefix="0">
      <alignment horizontal="center" vertical="center"/>
    </xf>
    <xf fontId="340" fillId="0" borderId="0" numFmtId="165" xfId="0" applyNumberFormat="1" applyFont="1" quotePrefix="0">
      <alignment horizontal="center" vertical="center"/>
    </xf>
    <xf fontId="341" fillId="0" borderId="0" numFmtId="164" xfId="0" applyNumberFormat="1" applyFont="1" quotePrefix="0">
      <alignment horizontal="center" vertical="center"/>
    </xf>
    <xf fontId="342" fillId="0" borderId="0" numFmtId="164" xfId="0" applyNumberFormat="1" applyFont="1" quotePrefix="0">
      <alignment horizontal="center" vertical="center" wrapText="1"/>
    </xf>
    <xf fontId="343" fillId="0" borderId="0" numFmtId="4" xfId="0" applyNumberFormat="1" applyFont="1" quotePrefix="0">
      <alignment horizontal="center" vertical="center"/>
    </xf>
    <xf fontId="344" fillId="0" borderId="0" numFmtId="164" xfId="0" applyNumberFormat="1" applyFont="1" quotePrefix="0">
      <alignment horizontal="center" vertical="center"/>
    </xf>
    <xf fontId="345" fillId="0" borderId="0" numFmtId="0" xfId="0" applyFont="1" quotePrefix="0">
      <alignment horizontal="center" vertical="center" wrapText="1"/>
    </xf>
    <xf fontId="346" fillId="0" borderId="0" numFmtId="4" xfId="0" applyNumberFormat="1" applyFont="1" quotePrefix="0">
      <alignment horizontal="center" vertical="center"/>
    </xf>
    <xf fontId="347" fillId="0" borderId="0" numFmtId="164" xfId="0" applyNumberFormat="1" applyFont="1" quotePrefix="0">
      <alignment horizontal="center" vertical="center"/>
    </xf>
    <xf fontId="348" fillId="0" borderId="0" numFmtId="164" xfId="0" applyNumberFormat="1" applyFont="1" quotePrefix="0">
      <alignment horizontal="center" vertical="center"/>
    </xf>
    <xf fontId="349" fillId="0" borderId="0" numFmtId="165" xfId="0" applyNumberFormat="1" applyFont="1" quotePrefix="0">
      <alignment horizontal="center" vertical="center"/>
    </xf>
    <xf fontId="350" fillId="0" borderId="0" numFmtId="164" xfId="0" applyNumberFormat="1" applyFont="1" quotePrefix="0">
      <alignment horizontal="center" vertical="center"/>
    </xf>
    <xf fontId="351" fillId="0" borderId="0" numFmtId="164" xfId="0" applyNumberFormat="1" applyFont="1" quotePrefix="0">
      <alignment horizontal="center" vertical="center" wrapText="1"/>
    </xf>
    <xf fontId="352" fillId="0" borderId="0" numFmtId="4" xfId="0" applyNumberFormat="1" applyFont="1" quotePrefix="0">
      <alignment horizontal="center" vertical="center"/>
    </xf>
    <xf fontId="353" fillId="0" borderId="0" numFmtId="164" xfId="0" applyNumberFormat="1" applyFont="1" quotePrefix="0">
      <alignment horizontal="center" vertical="center"/>
    </xf>
    <xf fontId="354" fillId="0" borderId="0" numFmtId="0" xfId="0" applyFont="1" quotePrefix="0">
      <alignment horizontal="center" vertical="center" wrapText="1"/>
    </xf>
    <xf fontId="355" fillId="0" borderId="0" numFmtId="4" xfId="0" applyNumberFormat="1" applyFont="1" quotePrefix="0">
      <alignment horizontal="center" vertical="center"/>
    </xf>
    <xf fontId="356" fillId="0" borderId="0" numFmtId="164" xfId="0" applyNumberFormat="1" applyFont="1" quotePrefix="0">
      <alignment horizontal="center" vertical="center"/>
    </xf>
    <xf fontId="357" fillId="0" borderId="0" numFmtId="164" xfId="0" applyNumberFormat="1" applyFont="1" quotePrefix="0">
      <alignment horizontal="center" vertical="center"/>
    </xf>
    <xf fontId="358" fillId="0" borderId="0" numFmtId="165" xfId="0" applyNumberFormat="1" applyFont="1" quotePrefix="0">
      <alignment horizontal="center" vertical="center"/>
    </xf>
    <xf fontId="359" fillId="0" borderId="0" numFmtId="164" xfId="0" applyNumberFormat="1" applyFont="1" quotePrefix="0">
      <alignment horizontal="center" vertical="center"/>
    </xf>
    <xf fontId="360" fillId="0" borderId="0" numFmtId="164" xfId="0" applyNumberFormat="1" applyFont="1" quotePrefix="0">
      <alignment horizontal="center" vertical="center" wrapText="1"/>
    </xf>
    <xf fontId="361" fillId="0" borderId="0" numFmtId="4" xfId="0" applyNumberFormat="1" applyFont="1" quotePrefix="0">
      <alignment horizontal="center" vertical="center"/>
    </xf>
    <xf fontId="362" fillId="0" borderId="0" numFmtId="164" xfId="0" applyNumberFormat="1" applyFont="1" quotePrefix="0">
      <alignment horizontal="center" vertical="center"/>
    </xf>
    <xf fontId="363" fillId="0" borderId="0" numFmtId="164" xfId="0" applyNumberFormat="1" applyFont="1" quotePrefix="0">
      <alignment horizontal="center" vertical="center" wrapText="1"/>
    </xf>
    <xf fontId="364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64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65" fillId="0" borderId="0" numFmtId="0" xfId="0" applyFont="1" quotePrefix="0">
      <alignment horizontal="center" vertical="center" wrapText="1"/>
    </xf>
    <xf fontId="366" fillId="0" borderId="0" numFmtId="4" xfId="0" applyNumberFormat="1" applyFont="1" quotePrefix="0">
      <alignment horizontal="center" vertical="center"/>
    </xf>
    <xf fontId="367" fillId="0" borderId="0" numFmtId="164" xfId="0" applyNumberFormat="1" applyFont="1" quotePrefix="0">
      <alignment horizontal="center" vertical="center"/>
    </xf>
    <xf fontId="368" fillId="0" borderId="0" numFmtId="164" xfId="0" applyNumberFormat="1" applyFont="1" quotePrefix="0">
      <alignment horizontal="center" vertical="center"/>
    </xf>
    <xf fontId="369" fillId="0" borderId="0" numFmtId="165" xfId="0" applyNumberFormat="1" applyFont="1" quotePrefix="0">
      <alignment horizontal="center" vertical="center"/>
    </xf>
    <xf fontId="370" fillId="0" borderId="0" numFmtId="164" xfId="0" applyNumberFormat="1" applyFont="1" quotePrefix="0">
      <alignment horizontal="center" vertical="center"/>
    </xf>
    <xf fontId="371" fillId="0" borderId="0" numFmtId="164" xfId="0" applyNumberFormat="1" applyFont="1" quotePrefix="0">
      <alignment horizontal="center" vertical="center" wrapText="1"/>
    </xf>
    <xf fontId="372" fillId="0" borderId="0" numFmtId="4" xfId="0" applyNumberFormat="1" applyFont="1" quotePrefix="0">
      <alignment horizontal="center" vertical="center"/>
    </xf>
    <xf fontId="373" fillId="0" borderId="0" numFmtId="164" xfId="0" applyNumberFormat="1" applyFont="1" quotePrefix="0">
      <alignment horizontal="center" vertical="center"/>
    </xf>
    <xf fontId="374" fillId="0" borderId="0" numFmtId="0" xfId="0" applyFont="1" quotePrefix="0">
      <alignment horizontal="center" vertical="center" wrapText="1"/>
    </xf>
    <xf fontId="375" fillId="0" borderId="0" numFmtId="4" xfId="0" applyNumberFormat="1" applyFont="1" quotePrefix="0">
      <alignment horizontal="center" vertical="center"/>
    </xf>
    <xf fontId="376" fillId="0" borderId="0" numFmtId="164" xfId="0" applyNumberFormat="1" applyFont="1" quotePrefix="0">
      <alignment horizontal="center" vertical="center"/>
    </xf>
    <xf fontId="377" fillId="0" borderId="0" numFmtId="164" xfId="0" applyNumberFormat="1" applyFont="1" quotePrefix="0">
      <alignment horizontal="center" vertical="center"/>
    </xf>
    <xf fontId="378" fillId="0" borderId="0" numFmtId="165" xfId="0" applyNumberFormat="1" applyFont="1" quotePrefix="0">
      <alignment horizontal="center" vertical="center"/>
    </xf>
    <xf fontId="379" fillId="0" borderId="0" numFmtId="164" xfId="0" applyNumberFormat="1" applyFont="1" quotePrefix="0">
      <alignment horizontal="center" vertical="center"/>
    </xf>
    <xf fontId="380" fillId="0" borderId="0" numFmtId="164" xfId="0" applyNumberFormat="1" applyFont="1" quotePrefix="0">
      <alignment horizontal="center" vertical="center" wrapText="1"/>
    </xf>
    <xf fontId="381" fillId="0" borderId="0" numFmtId="4" xfId="0" applyNumberFormat="1" applyFont="1" quotePrefix="0">
      <alignment horizontal="center" vertical="center"/>
    </xf>
    <xf fontId="382" fillId="0" borderId="0" numFmtId="164" xfId="0" applyNumberFormat="1" applyFont="1" quotePrefix="0">
      <alignment horizontal="center" vertical="center"/>
    </xf>
    <xf fontId="383" fillId="0" borderId="0" numFmtId="0" xfId="0" applyFont="1" quotePrefix="0">
      <alignment horizontal="center" vertical="center" wrapText="1"/>
    </xf>
    <xf fontId="384" fillId="0" borderId="0" numFmtId="4" xfId="0" applyNumberFormat="1" applyFont="1" quotePrefix="0">
      <alignment horizontal="center" vertical="center"/>
    </xf>
    <xf fontId="385" fillId="0" borderId="0" numFmtId="164" xfId="0" applyNumberFormat="1" applyFont="1" quotePrefix="0">
      <alignment horizontal="center" vertical="center"/>
    </xf>
    <xf fontId="386" fillId="0" borderId="0" numFmtId="164" xfId="0" applyNumberFormat="1" applyFont="1" quotePrefix="0">
      <alignment horizontal="center" vertical="center"/>
    </xf>
    <xf fontId="387" fillId="0" borderId="0" numFmtId="165" xfId="0" applyNumberFormat="1" applyFont="1" quotePrefix="0">
      <alignment horizontal="center" vertical="center"/>
    </xf>
    <xf fontId="388" fillId="0" borderId="0" numFmtId="164" xfId="0" applyNumberFormat="1" applyFont="1" quotePrefix="0">
      <alignment horizontal="center" vertical="center"/>
    </xf>
    <xf fontId="389" fillId="0" borderId="0" numFmtId="164" xfId="0" applyNumberFormat="1" applyFont="1" quotePrefix="0">
      <alignment horizontal="center" vertical="center" wrapText="1"/>
    </xf>
    <xf fontId="390" fillId="0" borderId="0" numFmtId="4" xfId="0" applyNumberFormat="1" applyFont="1" quotePrefix="0">
      <alignment horizontal="center" vertical="center"/>
    </xf>
    <xf fontId="391" fillId="0" borderId="0" numFmtId="164" xfId="0" applyNumberFormat="1" applyFont="1" quotePrefix="0">
      <alignment horizontal="center" vertical="center"/>
    </xf>
    <xf fontId="392" fillId="0" borderId="0" numFmtId="0" xfId="0" applyFont="1" quotePrefix="0">
      <alignment horizontal="center" vertical="center" wrapText="1"/>
    </xf>
    <xf fontId="393" fillId="0" borderId="0" numFmtId="4" xfId="0" applyNumberFormat="1" applyFont="1" quotePrefix="0">
      <alignment horizontal="center" vertical="center"/>
    </xf>
    <xf fontId="394" fillId="0" borderId="0" numFmtId="164" xfId="0" applyNumberFormat="1" applyFont="1" quotePrefix="0">
      <alignment horizontal="center" vertical="center"/>
    </xf>
    <xf fontId="395" fillId="0" borderId="0" numFmtId="164" xfId="0" applyNumberFormat="1" applyFont="1" quotePrefix="0">
      <alignment horizontal="center" vertical="center"/>
    </xf>
    <xf fontId="396" fillId="0" borderId="0" numFmtId="165" xfId="0" applyNumberFormat="1" applyFont="1" quotePrefix="0">
      <alignment horizontal="center" vertical="center"/>
    </xf>
    <xf fontId="397" fillId="0" borderId="0" numFmtId="164" xfId="0" applyNumberFormat="1" applyFont="1" quotePrefix="0">
      <alignment horizontal="center" vertical="center"/>
    </xf>
    <xf fontId="398" fillId="0" borderId="0" numFmtId="164" xfId="0" applyNumberFormat="1" applyFont="1" quotePrefix="0">
      <alignment horizontal="center" vertical="center" wrapText="1"/>
    </xf>
    <xf fontId="399" fillId="0" borderId="0" numFmtId="4" xfId="0" applyNumberFormat="1" applyFont="1" quotePrefix="0">
      <alignment horizontal="center" vertical="center"/>
    </xf>
    <xf fontId="400" fillId="0" borderId="0" numFmtId="164" xfId="0" applyNumberFormat="1" applyFont="1" quotePrefix="0">
      <alignment horizontal="center" vertical="center"/>
    </xf>
    <xf fontId="401" fillId="0" borderId="0" numFmtId="0" xfId="0" applyFont="1" quotePrefix="0">
      <alignment horizontal="center" vertical="center" wrapText="1"/>
    </xf>
    <xf fontId="402" fillId="0" borderId="0" numFmtId="4" xfId="0" applyNumberFormat="1" applyFont="1" quotePrefix="0">
      <alignment horizontal="center" vertical="center"/>
    </xf>
    <xf fontId="403" fillId="0" borderId="0" numFmtId="164" xfId="0" applyNumberFormat="1" applyFont="1" quotePrefix="0">
      <alignment horizontal="center" vertical="center"/>
    </xf>
    <xf fontId="404" fillId="0" borderId="0" numFmtId="164" xfId="0" applyNumberFormat="1" applyFont="1" quotePrefix="0">
      <alignment horizontal="center" vertical="center"/>
    </xf>
    <xf fontId="405" fillId="0" borderId="0" numFmtId="165" xfId="0" applyNumberFormat="1" applyFont="1" quotePrefix="0">
      <alignment horizontal="center" vertical="center"/>
    </xf>
    <xf fontId="406" fillId="0" borderId="0" numFmtId="164" xfId="0" applyNumberFormat="1" applyFont="1" quotePrefix="0">
      <alignment horizontal="center" vertical="center"/>
    </xf>
    <xf fontId="407" fillId="0" borderId="0" numFmtId="164" xfId="0" applyNumberFormat="1" applyFont="1" quotePrefix="0">
      <alignment horizontal="center" vertical="center" wrapText="1"/>
    </xf>
    <xf fontId="408" fillId="0" borderId="0" numFmtId="4" xfId="0" applyNumberFormat="1" applyFont="1" quotePrefix="0">
      <alignment horizontal="center" vertical="center"/>
    </xf>
    <xf fontId="409" fillId="0" borderId="0" numFmtId="164" xfId="0" applyNumberFormat="1" applyFont="1" quotePrefix="0">
      <alignment horizontal="center" vertical="center"/>
    </xf>
    <xf fontId="410" fillId="0" borderId="0" numFmtId="0" xfId="0" applyFont="1" quotePrefix="0">
      <alignment horizontal="center" vertical="center" wrapText="1"/>
    </xf>
    <xf fontId="411" fillId="0" borderId="0" numFmtId="4" xfId="0" applyNumberFormat="1" applyFont="1" quotePrefix="0">
      <alignment horizontal="center" vertical="center"/>
    </xf>
    <xf fontId="412" fillId="0" borderId="0" numFmtId="164" xfId="0" applyNumberFormat="1" applyFont="1" quotePrefix="0">
      <alignment horizontal="center" vertical="center"/>
    </xf>
    <xf fontId="413" fillId="0" borderId="0" numFmtId="164" xfId="0" applyNumberFormat="1" applyFont="1" quotePrefix="0">
      <alignment horizontal="center" vertical="center"/>
    </xf>
    <xf fontId="414" fillId="0" borderId="0" numFmtId="165" xfId="0" applyNumberFormat="1" applyFont="1" quotePrefix="0">
      <alignment horizontal="center" vertical="center"/>
    </xf>
    <xf fontId="415" fillId="0" borderId="0" numFmtId="164" xfId="0" applyNumberFormat="1" applyFont="1" quotePrefix="0">
      <alignment horizontal="center" vertical="center"/>
    </xf>
    <xf fontId="416" fillId="0" borderId="0" numFmtId="164" xfId="0" applyNumberFormat="1" applyFont="1" quotePrefix="0">
      <alignment horizontal="center" vertical="center" wrapText="1"/>
    </xf>
    <xf fontId="417" fillId="0" borderId="0" numFmtId="4" xfId="0" applyNumberFormat="1" applyFont="1" quotePrefix="0">
      <alignment horizontal="center" vertical="center"/>
    </xf>
    <xf fontId="418" fillId="0" borderId="0" numFmtId="164" xfId="0" applyNumberFormat="1" applyFont="1" quotePrefix="0">
      <alignment horizontal="center" vertical="center"/>
    </xf>
    <xf fontId="419" fillId="0" borderId="0" numFmtId="0" xfId="0" applyFont="1" quotePrefix="0">
      <alignment horizontal="center" vertical="center" wrapText="1"/>
    </xf>
    <xf fontId="420" fillId="0" borderId="0" numFmtId="4" xfId="0" applyNumberFormat="1" applyFont="1" quotePrefix="0">
      <alignment horizontal="center" vertical="center"/>
    </xf>
    <xf fontId="421" fillId="0" borderId="0" numFmtId="164" xfId="0" applyNumberFormat="1" applyFont="1" quotePrefix="0">
      <alignment horizontal="center" vertical="center"/>
    </xf>
    <xf fontId="422" fillId="0" borderId="0" numFmtId="164" xfId="0" applyNumberFormat="1" applyFont="1" quotePrefix="0">
      <alignment horizontal="center" vertical="center"/>
    </xf>
    <xf fontId="423" fillId="0" borderId="0" numFmtId="165" xfId="0" applyNumberFormat="1" applyFont="1" quotePrefix="0">
      <alignment horizontal="center" vertical="center"/>
    </xf>
    <xf fontId="424" fillId="0" borderId="0" numFmtId="164" xfId="0" applyNumberFormat="1" applyFont="1" quotePrefix="0">
      <alignment horizontal="center" vertical="center"/>
    </xf>
    <xf fontId="425" fillId="0" borderId="0" numFmtId="164" xfId="0" applyNumberFormat="1" applyFont="1" quotePrefix="0">
      <alignment horizontal="center" vertical="center" wrapText="1"/>
    </xf>
    <xf fontId="426" fillId="0" borderId="0" numFmtId="4" xfId="0" applyNumberFormat="1" applyFont="1" quotePrefix="0">
      <alignment horizontal="center" vertical="center"/>
    </xf>
    <xf fontId="427" fillId="0" borderId="0" numFmtId="164" xfId="0" applyNumberFormat="1" applyFont="1" quotePrefix="0">
      <alignment horizontal="center" vertical="center"/>
    </xf>
    <xf fontId="428" fillId="0" borderId="0" numFmtId="0" xfId="0" applyFont="1" quotePrefix="0">
      <alignment horizontal="center" vertical="center" wrapText="1"/>
    </xf>
    <xf fontId="429" fillId="0" borderId="0" numFmtId="4" xfId="0" applyNumberFormat="1" applyFont="1" quotePrefix="0">
      <alignment horizontal="center" vertical="center"/>
    </xf>
    <xf fontId="430" fillId="0" borderId="0" numFmtId="164" xfId="0" applyNumberFormat="1" applyFont="1" quotePrefix="0">
      <alignment horizontal="center" vertical="center"/>
    </xf>
    <xf fontId="431" fillId="0" borderId="0" numFmtId="164" xfId="0" applyNumberFormat="1" applyFont="1" quotePrefix="0">
      <alignment horizontal="center" vertical="center"/>
    </xf>
    <xf fontId="432" fillId="0" borderId="0" numFmtId="165" xfId="0" applyNumberFormat="1" applyFont="1" quotePrefix="0">
      <alignment horizontal="center" vertical="center"/>
    </xf>
    <xf fontId="433" fillId="0" borderId="0" numFmtId="164" xfId="0" applyNumberFormat="1" applyFont="1" quotePrefix="0">
      <alignment horizontal="center" vertical="center"/>
    </xf>
    <xf fontId="434" fillId="0" borderId="0" numFmtId="164" xfId="0" applyNumberFormat="1" applyFont="1" quotePrefix="0">
      <alignment horizontal="center" vertical="center" wrapText="1"/>
    </xf>
    <xf fontId="435" fillId="0" borderId="0" numFmtId="4" xfId="0" applyNumberFormat="1" applyFont="1" quotePrefix="0">
      <alignment horizontal="center" vertical="center"/>
    </xf>
    <xf fontId="436" fillId="0" borderId="0" numFmtId="164" xfId="0" applyNumberFormat="1" applyFont="1" quotePrefix="0">
      <alignment horizontal="center" vertical="center"/>
    </xf>
    <xf fontId="437" fillId="0" borderId="0" numFmtId="0" xfId="0" applyFont="1" quotePrefix="0">
      <alignment horizontal="center" vertical="center" wrapText="1"/>
    </xf>
    <xf fontId="438" fillId="0" borderId="0" numFmtId="4" xfId="0" applyNumberFormat="1" applyFont="1" quotePrefix="0">
      <alignment horizontal="center" vertical="center"/>
    </xf>
    <xf fontId="439" fillId="0" borderId="0" numFmtId="164" xfId="0" applyNumberFormat="1" applyFont="1" quotePrefix="0">
      <alignment horizontal="center" vertical="center"/>
    </xf>
    <xf fontId="440" fillId="0" borderId="0" numFmtId="164" xfId="0" applyNumberFormat="1" applyFont="1" quotePrefix="0">
      <alignment horizontal="center" vertical="center"/>
    </xf>
    <xf fontId="441" fillId="0" borderId="0" numFmtId="165" xfId="0" applyNumberFormat="1" applyFont="1" quotePrefix="0">
      <alignment horizontal="center" vertical="center"/>
    </xf>
    <xf fontId="442" fillId="0" borderId="0" numFmtId="164" xfId="0" applyNumberFormat="1" applyFont="1" quotePrefix="0">
      <alignment horizontal="center" vertical="center"/>
    </xf>
    <xf fontId="443" fillId="0" borderId="0" numFmtId="164" xfId="0" applyNumberFormat="1" applyFont="1" quotePrefix="0">
      <alignment horizontal="center" vertical="center" wrapText="1"/>
    </xf>
    <xf fontId="444" fillId="0" borderId="0" numFmtId="4" xfId="0" applyNumberFormat="1" applyFont="1" quotePrefix="0">
      <alignment horizontal="center" vertical="center"/>
    </xf>
    <xf fontId="445" fillId="0" borderId="0" numFmtId="164" xfId="0" applyNumberFormat="1" applyFont="1" quotePrefix="0">
      <alignment horizontal="center" vertical="center"/>
    </xf>
    <xf fontId="446" fillId="0" borderId="0" numFmtId="0" xfId="0" applyFont="1" quotePrefix="0">
      <alignment horizontal="center" vertical="center" wrapText="1"/>
    </xf>
    <xf fontId="447" fillId="0" borderId="0" numFmtId="4" xfId="0" applyNumberFormat="1" applyFont="1" quotePrefix="0">
      <alignment horizontal="center" vertical="center"/>
    </xf>
    <xf fontId="448" fillId="0" borderId="0" numFmtId="164" xfId="0" applyNumberFormat="1" applyFont="1" quotePrefix="0">
      <alignment horizontal="center" vertical="center"/>
    </xf>
    <xf fontId="449" fillId="0" borderId="0" numFmtId="164" xfId="0" applyNumberFormat="1" applyFont="1" quotePrefix="0">
      <alignment horizontal="center" vertical="center"/>
    </xf>
    <xf fontId="450" fillId="0" borderId="0" numFmtId="165" xfId="0" applyNumberFormat="1" applyFont="1" quotePrefix="0">
      <alignment horizontal="center" vertical="center"/>
    </xf>
    <xf fontId="451" fillId="0" borderId="0" numFmtId="164" xfId="0" applyNumberFormat="1" applyFont="1" quotePrefix="0">
      <alignment horizontal="center" vertical="center"/>
    </xf>
    <xf fontId="452" fillId="0" borderId="0" numFmtId="164" xfId="0" applyNumberFormat="1" applyFont="1" quotePrefix="0">
      <alignment horizontal="center" vertical="center" wrapText="1"/>
    </xf>
    <xf fontId="453" fillId="0" borderId="0" numFmtId="4" xfId="0" applyNumberFormat="1" applyFont="1" quotePrefix="0">
      <alignment horizontal="center" vertical="center"/>
    </xf>
    <xf fontId="454" fillId="0" borderId="0" numFmtId="164" xfId="0" applyNumberFormat="1" applyFont="1" quotePrefix="0">
      <alignment horizontal="center" vertical="center"/>
    </xf>
    <xf fontId="455" fillId="0" borderId="0" numFmtId="0" xfId="0" applyFont="1" quotePrefix="0">
      <alignment horizontal="center" vertical="center" wrapText="1"/>
    </xf>
    <xf fontId="456" fillId="0" borderId="0" numFmtId="4" xfId="0" applyNumberFormat="1" applyFont="1" quotePrefix="0">
      <alignment horizontal="center" vertical="center"/>
    </xf>
    <xf fontId="457" fillId="0" borderId="0" numFmtId="164" xfId="0" applyNumberFormat="1" applyFont="1" quotePrefix="0">
      <alignment horizontal="center" vertical="center"/>
    </xf>
    <xf fontId="458" fillId="0" borderId="0" numFmtId="164" xfId="0" applyNumberFormat="1" applyFont="1" quotePrefix="0">
      <alignment horizontal="center" vertical="center"/>
    </xf>
    <xf fontId="459" fillId="0" borderId="0" numFmtId="165" xfId="0" applyNumberFormat="1" applyFont="1" quotePrefix="0">
      <alignment horizontal="center" vertical="center"/>
    </xf>
    <xf fontId="460" fillId="0" borderId="0" numFmtId="164" xfId="0" applyNumberFormat="1" applyFont="1" quotePrefix="0">
      <alignment horizontal="center" vertical="center"/>
    </xf>
    <xf fontId="461" fillId="0" borderId="0" numFmtId="164" xfId="0" applyNumberFormat="1" applyFont="1" quotePrefix="0">
      <alignment horizontal="center" vertical="center" wrapText="1"/>
    </xf>
    <xf fontId="462" fillId="0" borderId="0" numFmtId="4" xfId="0" applyNumberFormat="1" applyFont="1" quotePrefix="0">
      <alignment horizontal="center" vertical="center"/>
    </xf>
    <xf fontId="463" fillId="0" borderId="0" numFmtId="164" xfId="0" applyNumberFormat="1" applyFont="1" quotePrefix="0">
      <alignment horizontal="center" vertical="center"/>
    </xf>
    <xf fontId="464" fillId="0" borderId="0" numFmtId="164" xfId="0" applyNumberFormat="1" applyFont="1" quotePrefix="0">
      <alignment horizontal="center" vertical="center" wrapText="1"/>
    </xf>
    <xf fontId="46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46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466" fillId="0" borderId="0" numFmtId="0" xfId="0" applyFont="1" quotePrefix="0">
      <alignment horizontal="center" vertical="center" wrapText="1"/>
    </xf>
    <xf fontId="467" fillId="0" borderId="0" numFmtId="4" xfId="0" applyNumberFormat="1" applyFont="1" quotePrefix="0">
      <alignment horizontal="center" vertical="center"/>
    </xf>
    <xf fontId="468" fillId="0" borderId="0" numFmtId="164" xfId="0" applyNumberFormat="1" applyFont="1" quotePrefix="0">
      <alignment horizontal="center" vertical="center"/>
    </xf>
    <xf fontId="469" fillId="0" borderId="0" numFmtId="164" xfId="0" applyNumberFormat="1" applyFont="1" quotePrefix="0">
      <alignment horizontal="center" vertical="center"/>
    </xf>
    <xf fontId="470" fillId="0" borderId="0" numFmtId="165" xfId="0" applyNumberFormat="1" applyFont="1" quotePrefix="0">
      <alignment horizontal="center" vertical="center"/>
    </xf>
    <xf fontId="471" fillId="0" borderId="0" numFmtId="164" xfId="0" applyNumberFormat="1" applyFont="1" quotePrefix="0">
      <alignment horizontal="center" vertical="center"/>
    </xf>
    <xf fontId="472" fillId="0" borderId="0" numFmtId="164" xfId="0" applyNumberFormat="1" applyFont="1" quotePrefix="0">
      <alignment horizontal="center" vertical="center" wrapText="1"/>
    </xf>
    <xf fontId="473" fillId="0" borderId="0" numFmtId="4" xfId="0" applyNumberFormat="1" applyFont="1" quotePrefix="0">
      <alignment horizontal="center" vertical="center"/>
    </xf>
    <xf fontId="474" fillId="0" borderId="0" numFmtId="164" xfId="0" applyNumberFormat="1" applyFont="1" quotePrefix="0">
      <alignment horizontal="center" vertical="center"/>
    </xf>
    <xf fontId="475" fillId="0" borderId="0" numFmtId="0" xfId="0" applyFont="1" quotePrefix="0">
      <alignment horizontal="center" vertical="center" wrapText="1"/>
    </xf>
    <xf fontId="476" fillId="0" borderId="0" numFmtId="4" xfId="0" applyNumberFormat="1" applyFont="1" quotePrefix="0">
      <alignment horizontal="center" vertical="center"/>
    </xf>
    <xf fontId="477" fillId="0" borderId="0" numFmtId="164" xfId="0" applyNumberFormat="1" applyFont="1" quotePrefix="0">
      <alignment horizontal="center" vertical="center"/>
    </xf>
    <xf fontId="478" fillId="0" borderId="0" numFmtId="164" xfId="0" applyNumberFormat="1" applyFont="1" quotePrefix="0">
      <alignment horizontal="center" vertical="center"/>
    </xf>
    <xf fontId="479" fillId="0" borderId="0" numFmtId="165" xfId="0" applyNumberFormat="1" applyFont="1" quotePrefix="0">
      <alignment horizontal="center" vertical="center"/>
    </xf>
    <xf fontId="480" fillId="0" borderId="0" numFmtId="164" xfId="0" applyNumberFormat="1" applyFont="1" quotePrefix="0">
      <alignment horizontal="center" vertical="center"/>
    </xf>
    <xf fontId="481" fillId="0" borderId="0" numFmtId="164" xfId="0" applyNumberFormat="1" applyFont="1" quotePrefix="0">
      <alignment horizontal="center" vertical="center" wrapText="1"/>
    </xf>
    <xf fontId="482" fillId="0" borderId="0" numFmtId="4" xfId="0" applyNumberFormat="1" applyFont="1" quotePrefix="0">
      <alignment horizontal="center" vertical="center"/>
    </xf>
    <xf fontId="483" fillId="0" borderId="0" numFmtId="164" xfId="0" applyNumberFormat="1" applyFont="1" quotePrefix="0">
      <alignment horizontal="center" vertical="center"/>
    </xf>
    <xf fontId="484" fillId="0" borderId="0" numFmtId="0" xfId="0" applyFont="1" quotePrefix="0">
      <alignment horizontal="center" vertical="center" wrapText="1"/>
    </xf>
    <xf fontId="485" fillId="0" borderId="0" numFmtId="4" xfId="0" applyNumberFormat="1" applyFont="1" quotePrefix="0">
      <alignment horizontal="center" vertical="center"/>
    </xf>
    <xf fontId="486" fillId="0" borderId="0" numFmtId="164" xfId="0" applyNumberFormat="1" applyFont="1" quotePrefix="0">
      <alignment horizontal="center" vertical="center"/>
    </xf>
    <xf fontId="487" fillId="0" borderId="0" numFmtId="164" xfId="0" applyNumberFormat="1" applyFont="1" quotePrefix="0">
      <alignment horizontal="center" vertical="center"/>
    </xf>
    <xf fontId="488" fillId="0" borderId="0" numFmtId="165" xfId="0" applyNumberFormat="1" applyFont="1" quotePrefix="0">
      <alignment horizontal="center" vertical="center"/>
    </xf>
    <xf fontId="489" fillId="0" borderId="0" numFmtId="164" xfId="0" applyNumberFormat="1" applyFont="1" quotePrefix="0">
      <alignment horizontal="center" vertical="center"/>
    </xf>
    <xf fontId="490" fillId="0" borderId="0" numFmtId="164" xfId="0" applyNumberFormat="1" applyFont="1" quotePrefix="0">
      <alignment horizontal="center" vertical="center" wrapText="1"/>
    </xf>
    <xf fontId="491" fillId="0" borderId="0" numFmtId="4" xfId="0" applyNumberFormat="1" applyFont="1" quotePrefix="0">
      <alignment horizontal="center" vertical="center"/>
    </xf>
    <xf fontId="492" fillId="0" borderId="0" numFmtId="164" xfId="0" applyNumberFormat="1" applyFont="1" quotePrefix="0">
      <alignment horizontal="center" vertical="center"/>
    </xf>
    <xf fontId="493" fillId="0" borderId="0" numFmtId="0" xfId="0" applyFont="1" quotePrefix="0">
      <alignment horizontal="center" vertical="center" wrapText="1"/>
    </xf>
    <xf fontId="494" fillId="0" borderId="0" numFmtId="4" xfId="0" applyNumberFormat="1" applyFont="1" quotePrefix="0">
      <alignment horizontal="center" vertical="center"/>
    </xf>
    <xf fontId="495" fillId="0" borderId="0" numFmtId="164" xfId="0" applyNumberFormat="1" applyFont="1" quotePrefix="0">
      <alignment horizontal="center" vertical="center"/>
    </xf>
    <xf fontId="496" fillId="0" borderId="0" numFmtId="164" xfId="0" applyNumberFormat="1" applyFont="1" quotePrefix="0">
      <alignment horizontal="center" vertical="center"/>
    </xf>
    <xf fontId="497" fillId="0" borderId="0" numFmtId="165" xfId="0" applyNumberFormat="1" applyFont="1" quotePrefix="0">
      <alignment horizontal="center" vertical="center"/>
    </xf>
    <xf fontId="498" fillId="0" borderId="0" numFmtId="164" xfId="0" applyNumberFormat="1" applyFont="1" quotePrefix="0">
      <alignment horizontal="center" vertical="center"/>
    </xf>
    <xf fontId="499" fillId="0" borderId="0" numFmtId="164" xfId="0" applyNumberFormat="1" applyFont="1" quotePrefix="0">
      <alignment horizontal="center" vertical="center" wrapText="1"/>
    </xf>
    <xf fontId="500" fillId="0" borderId="0" numFmtId="4" xfId="0" applyNumberFormat="1" applyFont="1" quotePrefix="0">
      <alignment horizontal="center" vertical="center"/>
    </xf>
    <xf fontId="501" fillId="0" borderId="0" numFmtId="164" xfId="0" applyNumberFormat="1" applyFont="1" quotePrefix="0">
      <alignment horizontal="center" vertical="center"/>
    </xf>
    <xf fontId="502" fillId="0" borderId="0" numFmtId="0" xfId="0" applyFont="1" quotePrefix="0">
      <alignment horizontal="center" vertical="center" wrapText="1"/>
    </xf>
    <xf fontId="503" fillId="0" borderId="0" numFmtId="4" xfId="0" applyNumberFormat="1" applyFont="1" quotePrefix="0">
      <alignment horizontal="center" vertical="center"/>
    </xf>
    <xf fontId="504" fillId="0" borderId="0" numFmtId="164" xfId="0" applyNumberFormat="1" applyFont="1" quotePrefix="0">
      <alignment horizontal="center" vertical="center"/>
    </xf>
    <xf fontId="505" fillId="0" borderId="0" numFmtId="164" xfId="0" applyNumberFormat="1" applyFont="1" quotePrefix="0">
      <alignment horizontal="center" vertical="center"/>
    </xf>
    <xf fontId="506" fillId="0" borderId="0" numFmtId="165" xfId="0" applyNumberFormat="1" applyFont="1" quotePrefix="0">
      <alignment horizontal="center" vertical="center"/>
    </xf>
    <xf fontId="507" fillId="0" borderId="0" numFmtId="164" xfId="0" applyNumberFormat="1" applyFont="1" quotePrefix="0">
      <alignment horizontal="center" vertical="center"/>
    </xf>
    <xf fontId="508" fillId="0" borderId="0" numFmtId="164" xfId="0" applyNumberFormat="1" applyFont="1" quotePrefix="0">
      <alignment horizontal="center" vertical="center" wrapText="1"/>
    </xf>
    <xf fontId="509" fillId="0" borderId="0" numFmtId="4" xfId="0" applyNumberFormat="1" applyFont="1" quotePrefix="0">
      <alignment horizontal="center" vertical="center"/>
    </xf>
    <xf fontId="510" fillId="0" borderId="0" numFmtId="164" xfId="0" applyNumberFormat="1" applyFont="1" quotePrefix="0">
      <alignment horizontal="center" vertical="center"/>
    </xf>
    <xf fontId="511" fillId="0" borderId="0" numFmtId="0" xfId="0" applyFont="1" quotePrefix="0">
      <alignment horizontal="center" vertical="center" wrapText="1"/>
    </xf>
    <xf fontId="512" fillId="0" borderId="0" numFmtId="4" xfId="0" applyNumberFormat="1" applyFont="1" quotePrefix="0">
      <alignment horizontal="center" vertical="center"/>
    </xf>
    <xf fontId="513" fillId="0" borderId="0" numFmtId="164" xfId="0" applyNumberFormat="1" applyFont="1" quotePrefix="0">
      <alignment horizontal="center" vertical="center"/>
    </xf>
    <xf fontId="514" fillId="0" borderId="0" numFmtId="164" xfId="0" applyNumberFormat="1" applyFont="1" quotePrefix="0">
      <alignment horizontal="center" vertical="center"/>
    </xf>
    <xf fontId="515" fillId="0" borderId="0" numFmtId="165" xfId="0" applyNumberFormat="1" applyFont="1" quotePrefix="0">
      <alignment horizontal="center" vertical="center"/>
    </xf>
    <xf fontId="516" fillId="0" borderId="0" numFmtId="164" xfId="0" applyNumberFormat="1" applyFont="1" quotePrefix="0">
      <alignment horizontal="center" vertical="center"/>
    </xf>
    <xf fontId="517" fillId="0" borderId="0" numFmtId="164" xfId="0" applyNumberFormat="1" applyFont="1" quotePrefix="0">
      <alignment horizontal="center" vertical="center" wrapText="1"/>
    </xf>
    <xf fontId="518" fillId="0" borderId="0" numFmtId="4" xfId="0" applyNumberFormat="1" applyFont="1" quotePrefix="0">
      <alignment horizontal="center" vertical="center"/>
    </xf>
    <xf fontId="519" fillId="0" borderId="0" numFmtId="164" xfId="0" applyNumberFormat="1" applyFont="1" quotePrefix="0">
      <alignment horizontal="center" vertical="center"/>
    </xf>
    <xf fontId="520" fillId="0" borderId="0" numFmtId="0" xfId="0" applyFont="1" quotePrefix="0">
      <alignment horizontal="center" vertical="center" wrapText="1"/>
    </xf>
    <xf fontId="521" fillId="0" borderId="0" numFmtId="4" xfId="0" applyNumberFormat="1" applyFont="1" quotePrefix="0">
      <alignment horizontal="center" vertical="center"/>
    </xf>
    <xf fontId="522" fillId="0" borderId="0" numFmtId="164" xfId="0" applyNumberFormat="1" applyFont="1" quotePrefix="0">
      <alignment horizontal="center" vertical="center"/>
    </xf>
    <xf fontId="523" fillId="0" borderId="0" numFmtId="164" xfId="0" applyNumberFormat="1" applyFont="1" quotePrefix="0">
      <alignment horizontal="center" vertical="center"/>
    </xf>
    <xf fontId="524" fillId="0" borderId="0" numFmtId="165" xfId="0" applyNumberFormat="1" applyFont="1" quotePrefix="0">
      <alignment horizontal="center" vertical="center"/>
    </xf>
    <xf fontId="525" fillId="0" borderId="0" numFmtId="164" xfId="0" applyNumberFormat="1" applyFont="1" quotePrefix="0">
      <alignment horizontal="center" vertical="center"/>
    </xf>
    <xf fontId="526" fillId="0" borderId="0" numFmtId="164" xfId="0" applyNumberFormat="1" applyFont="1" quotePrefix="0">
      <alignment horizontal="center" vertical="center" wrapText="1"/>
    </xf>
    <xf fontId="527" fillId="0" borderId="0" numFmtId="4" xfId="0" applyNumberFormat="1" applyFont="1" quotePrefix="0">
      <alignment horizontal="center" vertical="center"/>
    </xf>
    <xf fontId="528" fillId="0" borderId="0" numFmtId="164" xfId="0" applyNumberFormat="1" applyFont="1" quotePrefix="0">
      <alignment horizontal="center" vertical="center"/>
    </xf>
    <xf fontId="529" fillId="0" borderId="0" numFmtId="0" xfId="0" applyFont="1" quotePrefix="0">
      <alignment horizontal="center" vertical="center" wrapText="1"/>
    </xf>
    <xf fontId="530" fillId="0" borderId="0" numFmtId="4" xfId="0" applyNumberFormat="1" applyFont="1" quotePrefix="0">
      <alignment horizontal="center" vertical="center"/>
    </xf>
    <xf fontId="531" fillId="0" borderId="0" numFmtId="164" xfId="0" applyNumberFormat="1" applyFont="1" quotePrefix="0">
      <alignment horizontal="center" vertical="center"/>
    </xf>
    <xf fontId="532" fillId="0" borderId="0" numFmtId="164" xfId="0" applyNumberFormat="1" applyFont="1" quotePrefix="0">
      <alignment horizontal="center" vertical="center"/>
    </xf>
    <xf fontId="533" fillId="0" borderId="0" numFmtId="165" xfId="0" applyNumberFormat="1" applyFont="1" quotePrefix="0">
      <alignment horizontal="center" vertical="center"/>
    </xf>
    <xf fontId="534" fillId="0" borderId="0" numFmtId="164" xfId="0" applyNumberFormat="1" applyFont="1" quotePrefix="0">
      <alignment horizontal="center" vertical="center"/>
    </xf>
    <xf fontId="535" fillId="0" borderId="0" numFmtId="164" xfId="0" applyNumberFormat="1" applyFont="1" quotePrefix="0">
      <alignment horizontal="center" vertical="center" wrapText="1"/>
    </xf>
    <xf fontId="536" fillId="0" borderId="0" numFmtId="4" xfId="0" applyNumberFormat="1" applyFont="1" quotePrefix="0">
      <alignment horizontal="center" vertical="center"/>
    </xf>
    <xf fontId="537" fillId="0" borderId="0" numFmtId="164" xfId="0" applyNumberFormat="1" applyFont="1" quotePrefix="0">
      <alignment horizontal="center" vertical="center"/>
    </xf>
    <xf fontId="538" fillId="0" borderId="0" numFmtId="0" xfId="0" applyFont="1" quotePrefix="0">
      <alignment horizontal="center" vertical="center" wrapText="1"/>
    </xf>
    <xf fontId="539" fillId="0" borderId="0" numFmtId="4" xfId="0" applyNumberFormat="1" applyFont="1" quotePrefix="0">
      <alignment horizontal="center" vertical="center"/>
    </xf>
    <xf fontId="540" fillId="0" borderId="0" numFmtId="164" xfId="0" applyNumberFormat="1" applyFont="1" quotePrefix="0">
      <alignment horizontal="center" vertical="center"/>
    </xf>
    <xf fontId="541" fillId="0" borderId="0" numFmtId="164" xfId="0" applyNumberFormat="1" applyFont="1" quotePrefix="0">
      <alignment horizontal="center" vertical="center"/>
    </xf>
    <xf fontId="542" fillId="0" borderId="0" numFmtId="165" xfId="0" applyNumberFormat="1" applyFont="1" quotePrefix="0">
      <alignment horizontal="center" vertical="center"/>
    </xf>
    <xf fontId="543" fillId="0" borderId="0" numFmtId="164" xfId="0" applyNumberFormat="1" applyFont="1" quotePrefix="0">
      <alignment horizontal="center" vertical="center"/>
    </xf>
    <xf fontId="544" fillId="0" borderId="0" numFmtId="164" xfId="0" applyNumberFormat="1" applyFont="1" quotePrefix="0">
      <alignment horizontal="center" vertical="center" wrapText="1"/>
    </xf>
    <xf fontId="545" fillId="0" borderId="0" numFmtId="4" xfId="0" applyNumberFormat="1" applyFont="1" quotePrefix="0">
      <alignment horizontal="center" vertical="center"/>
    </xf>
    <xf fontId="546" fillId="0" borderId="0" numFmtId="164" xfId="0" applyNumberFormat="1" applyFont="1" quotePrefix="0">
      <alignment horizontal="center" vertical="center"/>
    </xf>
    <xf fontId="547" fillId="0" borderId="0" numFmtId="0" xfId="0" applyFont="1" quotePrefix="0">
      <alignment horizontal="center" vertical="center" wrapText="1"/>
    </xf>
    <xf fontId="548" fillId="0" borderId="0" numFmtId="4" xfId="0" applyNumberFormat="1" applyFont="1" quotePrefix="0">
      <alignment horizontal="center" vertical="center"/>
    </xf>
    <xf fontId="549" fillId="0" borderId="0" numFmtId="164" xfId="0" applyNumberFormat="1" applyFont="1" quotePrefix="0">
      <alignment horizontal="center" vertical="center"/>
    </xf>
    <xf fontId="550" fillId="0" borderId="0" numFmtId="164" xfId="0" applyNumberFormat="1" applyFont="1" quotePrefix="0">
      <alignment horizontal="center" vertical="center"/>
    </xf>
    <xf fontId="551" fillId="0" borderId="0" numFmtId="165" xfId="0" applyNumberFormat="1" applyFont="1" quotePrefix="0">
      <alignment horizontal="center" vertical="center"/>
    </xf>
    <xf fontId="552" fillId="0" borderId="0" numFmtId="164" xfId="0" applyNumberFormat="1" applyFont="1" quotePrefix="0">
      <alignment horizontal="center" vertical="center"/>
    </xf>
    <xf fontId="553" fillId="0" borderId="0" numFmtId="164" xfId="0" applyNumberFormat="1" applyFont="1" quotePrefix="0">
      <alignment horizontal="center" vertical="center" wrapText="1"/>
    </xf>
    <xf fontId="554" fillId="0" borderId="0" numFmtId="4" xfId="0" applyNumberFormat="1" applyFont="1" quotePrefix="0">
      <alignment horizontal="center" vertical="center"/>
    </xf>
    <xf fontId="555" fillId="0" borderId="0" numFmtId="164" xfId="0" applyNumberFormat="1" applyFont="1" quotePrefix="0">
      <alignment horizontal="center" vertical="center"/>
    </xf>
    <xf fontId="556" fillId="0" borderId="0" numFmtId="0" xfId="0" applyFont="1" quotePrefix="0">
      <alignment horizontal="center" vertical="center" wrapText="1"/>
    </xf>
    <xf fontId="557" fillId="0" borderId="0" numFmtId="4" xfId="0" applyNumberFormat="1" applyFont="1" quotePrefix="0">
      <alignment horizontal="center" vertical="center"/>
    </xf>
    <xf fontId="558" fillId="0" borderId="0" numFmtId="164" xfId="0" applyNumberFormat="1" applyFont="1" quotePrefix="0">
      <alignment horizontal="center" vertical="center"/>
    </xf>
    <xf fontId="559" fillId="0" borderId="0" numFmtId="164" xfId="0" applyNumberFormat="1" applyFont="1" quotePrefix="0">
      <alignment horizontal="center" vertical="center"/>
    </xf>
    <xf fontId="560" fillId="0" borderId="0" numFmtId="165" xfId="0" applyNumberFormat="1" applyFont="1" quotePrefix="0">
      <alignment horizontal="center" vertical="center"/>
    </xf>
    <xf fontId="561" fillId="0" borderId="0" numFmtId="164" xfId="0" applyNumberFormat="1" applyFont="1" quotePrefix="0">
      <alignment horizontal="center" vertical="center"/>
    </xf>
    <xf fontId="562" fillId="0" borderId="0" numFmtId="164" xfId="0" applyNumberFormat="1" applyFont="1" quotePrefix="0">
      <alignment horizontal="center" vertical="center" wrapText="1"/>
    </xf>
    <xf fontId="563" fillId="0" borderId="0" numFmtId="4" xfId="0" applyNumberFormat="1" applyFont="1" quotePrefix="0">
      <alignment horizontal="center" vertical="center"/>
    </xf>
    <xf fontId="564" fillId="0" borderId="0" numFmtId="164" xfId="0" applyNumberFormat="1" applyFont="1" quotePrefix="0">
      <alignment horizontal="center" vertical="center"/>
    </xf>
    <xf fontId="565" fillId="0" borderId="0" numFmtId="164" xfId="0" applyNumberFormat="1" applyFont="1" quotePrefix="0">
      <alignment horizontal="center" vertical="center" wrapText="1"/>
    </xf>
    <xf fontId="566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566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567" fillId="0" borderId="0" numFmtId="0" xfId="0" applyFont="1" quotePrefix="0">
      <alignment horizontal="center" vertical="center" wrapText="1"/>
    </xf>
    <xf fontId="568" fillId="0" borderId="0" numFmtId="4" xfId="0" applyNumberFormat="1" applyFont="1" quotePrefix="0">
      <alignment horizontal="center" vertical="center"/>
    </xf>
    <xf fontId="569" fillId="0" borderId="0" numFmtId="164" xfId="0" applyNumberFormat="1" applyFont="1" quotePrefix="0">
      <alignment horizontal="center" vertical="center"/>
    </xf>
    <xf fontId="570" fillId="0" borderId="0" numFmtId="164" xfId="0" applyNumberFormat="1" applyFont="1" quotePrefix="0">
      <alignment horizontal="center" vertical="center"/>
    </xf>
    <xf fontId="571" fillId="0" borderId="0" numFmtId="165" xfId="0" applyNumberFormat="1" applyFont="1" quotePrefix="0">
      <alignment horizontal="center" vertical="center"/>
    </xf>
    <xf fontId="572" fillId="0" borderId="0" numFmtId="164" xfId="0" applyNumberFormat="1" applyFont="1" quotePrefix="0">
      <alignment horizontal="center" vertical="center"/>
    </xf>
    <xf fontId="573" fillId="0" borderId="0" numFmtId="164" xfId="0" applyNumberFormat="1" applyFont="1" quotePrefix="0">
      <alignment horizontal="center" vertical="center" wrapText="1"/>
    </xf>
    <xf fontId="574" fillId="0" borderId="0" numFmtId="4" xfId="0" applyNumberFormat="1" applyFont="1" quotePrefix="0">
      <alignment horizontal="center" vertical="center"/>
    </xf>
    <xf fontId="575" fillId="0" borderId="0" numFmtId="164" xfId="0" applyNumberFormat="1" applyFont="1" quotePrefix="0">
      <alignment horizontal="center" vertical="center"/>
    </xf>
    <xf fontId="576" fillId="0" borderId="0" numFmtId="0" xfId="0" applyFont="1" quotePrefix="0">
      <alignment horizontal="center" vertical="center" wrapText="1"/>
    </xf>
    <xf fontId="577" fillId="0" borderId="0" numFmtId="4" xfId="0" applyNumberFormat="1" applyFont="1" quotePrefix="0">
      <alignment horizontal="center" vertical="center"/>
    </xf>
    <xf fontId="578" fillId="0" borderId="0" numFmtId="164" xfId="0" applyNumberFormat="1" applyFont="1" quotePrefix="0">
      <alignment horizontal="center" vertical="center"/>
    </xf>
    <xf fontId="579" fillId="0" borderId="0" numFmtId="164" xfId="0" applyNumberFormat="1" applyFont="1" quotePrefix="0">
      <alignment horizontal="center" vertical="center"/>
    </xf>
    <xf fontId="580" fillId="0" borderId="0" numFmtId="165" xfId="0" applyNumberFormat="1" applyFont="1" quotePrefix="0">
      <alignment horizontal="center" vertical="center"/>
    </xf>
    <xf fontId="581" fillId="0" borderId="0" numFmtId="164" xfId="0" applyNumberFormat="1" applyFont="1" quotePrefix="0">
      <alignment horizontal="center" vertical="center"/>
    </xf>
    <xf fontId="582" fillId="0" borderId="0" numFmtId="164" xfId="0" applyNumberFormat="1" applyFont="1" quotePrefix="0">
      <alignment horizontal="center" vertical="center" wrapText="1"/>
    </xf>
    <xf fontId="583" fillId="0" borderId="0" numFmtId="4" xfId="0" applyNumberFormat="1" applyFont="1" quotePrefix="0">
      <alignment horizontal="center" vertical="center"/>
    </xf>
    <xf fontId="584" fillId="0" borderId="0" numFmtId="164" xfId="0" applyNumberFormat="1" applyFont="1" quotePrefix="0">
      <alignment horizontal="center" vertical="center"/>
    </xf>
    <xf fontId="585" fillId="0" borderId="0" numFmtId="0" xfId="0" applyFont="1" quotePrefix="0">
      <alignment horizontal="center" vertical="center" wrapText="1"/>
    </xf>
    <xf fontId="586" fillId="0" borderId="0" numFmtId="4" xfId="0" applyNumberFormat="1" applyFont="1" quotePrefix="0">
      <alignment horizontal="center" vertical="center"/>
    </xf>
    <xf fontId="587" fillId="0" borderId="0" numFmtId="164" xfId="0" applyNumberFormat="1" applyFont="1" quotePrefix="0">
      <alignment horizontal="center" vertical="center"/>
    </xf>
    <xf fontId="588" fillId="0" borderId="0" numFmtId="164" xfId="0" applyNumberFormat="1" applyFont="1" quotePrefix="0">
      <alignment horizontal="center" vertical="center"/>
    </xf>
    <xf fontId="589" fillId="0" borderId="0" numFmtId="165" xfId="0" applyNumberFormat="1" applyFont="1" quotePrefix="0">
      <alignment horizontal="center" vertical="center"/>
    </xf>
    <xf fontId="590" fillId="0" borderId="0" numFmtId="164" xfId="0" applyNumberFormat="1" applyFont="1" quotePrefix="0">
      <alignment horizontal="center" vertical="center"/>
    </xf>
    <xf fontId="591" fillId="0" borderId="0" numFmtId="164" xfId="0" applyNumberFormat="1" applyFont="1" quotePrefix="0">
      <alignment horizontal="center" vertical="center" wrapText="1"/>
    </xf>
    <xf fontId="592" fillId="0" borderId="0" numFmtId="4" xfId="0" applyNumberFormat="1" applyFont="1" quotePrefix="0">
      <alignment horizontal="center" vertical="center"/>
    </xf>
    <xf fontId="593" fillId="0" borderId="0" numFmtId="164" xfId="0" applyNumberFormat="1" applyFont="1" quotePrefix="0">
      <alignment horizontal="center" vertical="center"/>
    </xf>
    <xf fontId="594" fillId="0" borderId="0" numFmtId="0" xfId="0" applyFont="1" quotePrefix="0">
      <alignment horizontal="center" vertical="center" wrapText="1"/>
    </xf>
    <xf fontId="595" fillId="0" borderId="0" numFmtId="4" xfId="0" applyNumberFormat="1" applyFont="1" quotePrefix="0">
      <alignment horizontal="center" vertical="center"/>
    </xf>
    <xf fontId="596" fillId="0" borderId="0" numFmtId="164" xfId="0" applyNumberFormat="1" applyFont="1" quotePrefix="0">
      <alignment horizontal="center" vertical="center"/>
    </xf>
    <xf fontId="597" fillId="0" borderId="0" numFmtId="164" xfId="0" applyNumberFormat="1" applyFont="1" quotePrefix="0">
      <alignment horizontal="center" vertical="center"/>
    </xf>
    <xf fontId="598" fillId="0" borderId="0" numFmtId="165" xfId="0" applyNumberFormat="1" applyFont="1" quotePrefix="0">
      <alignment horizontal="center" vertical="center"/>
    </xf>
    <xf fontId="599" fillId="0" borderId="0" numFmtId="164" xfId="0" applyNumberFormat="1" applyFont="1" quotePrefix="0">
      <alignment horizontal="center" vertical="center"/>
    </xf>
    <xf fontId="600" fillId="0" borderId="0" numFmtId="164" xfId="0" applyNumberFormat="1" applyFont="1" quotePrefix="0">
      <alignment horizontal="center" vertical="center" wrapText="1"/>
    </xf>
    <xf fontId="601" fillId="0" borderId="0" numFmtId="4" xfId="0" applyNumberFormat="1" applyFont="1" quotePrefix="0">
      <alignment horizontal="center" vertical="center"/>
    </xf>
    <xf fontId="602" fillId="0" borderId="0" numFmtId="164" xfId="0" applyNumberFormat="1" applyFont="1" quotePrefix="0">
      <alignment horizontal="center" vertical="center"/>
    </xf>
    <xf fontId="603" fillId="0" borderId="0" numFmtId="0" xfId="0" applyFont="1" quotePrefix="0">
      <alignment horizontal="center" vertical="center" wrapText="1"/>
    </xf>
    <xf fontId="604" fillId="0" borderId="0" numFmtId="4" xfId="0" applyNumberFormat="1" applyFont="1" quotePrefix="0">
      <alignment horizontal="center" vertical="center"/>
    </xf>
    <xf fontId="605" fillId="0" borderId="0" numFmtId="164" xfId="0" applyNumberFormat="1" applyFont="1" quotePrefix="0">
      <alignment horizontal="center" vertical="center"/>
    </xf>
    <xf fontId="606" fillId="0" borderId="0" numFmtId="164" xfId="0" applyNumberFormat="1" applyFont="1" quotePrefix="0">
      <alignment horizontal="center" vertical="center"/>
    </xf>
    <xf fontId="607" fillId="0" borderId="0" numFmtId="165" xfId="0" applyNumberFormat="1" applyFont="1" quotePrefix="0">
      <alignment horizontal="center" vertical="center"/>
    </xf>
    <xf fontId="608" fillId="0" borderId="0" numFmtId="164" xfId="0" applyNumberFormat="1" applyFont="1" quotePrefix="0">
      <alignment horizontal="center" vertical="center"/>
    </xf>
    <xf fontId="609" fillId="0" borderId="0" numFmtId="164" xfId="0" applyNumberFormat="1" applyFont="1" quotePrefix="0">
      <alignment horizontal="center" vertical="center" wrapText="1"/>
    </xf>
    <xf fontId="610" fillId="0" borderId="0" numFmtId="4" xfId="0" applyNumberFormat="1" applyFont="1" quotePrefix="0">
      <alignment horizontal="center" vertical="center"/>
    </xf>
    <xf fontId="611" fillId="0" borderId="0" numFmtId="164" xfId="0" applyNumberFormat="1" applyFont="1" quotePrefix="0">
      <alignment horizontal="center" vertical="center"/>
    </xf>
    <xf fontId="612" fillId="0" borderId="0" numFmtId="0" xfId="0" applyFont="1" quotePrefix="0">
      <alignment horizontal="center" vertical="center" wrapText="1"/>
    </xf>
    <xf fontId="613" fillId="0" borderId="0" numFmtId="4" xfId="0" applyNumberFormat="1" applyFont="1" quotePrefix="0">
      <alignment horizontal="center" vertical="center"/>
    </xf>
    <xf fontId="614" fillId="0" borderId="0" numFmtId="164" xfId="0" applyNumberFormat="1" applyFont="1" quotePrefix="0">
      <alignment horizontal="center" vertical="center"/>
    </xf>
    <xf fontId="615" fillId="0" borderId="0" numFmtId="164" xfId="0" applyNumberFormat="1" applyFont="1" quotePrefix="0">
      <alignment horizontal="center" vertical="center"/>
    </xf>
    <xf fontId="616" fillId="0" borderId="0" numFmtId="165" xfId="0" applyNumberFormat="1" applyFont="1" quotePrefix="0">
      <alignment horizontal="center" vertical="center"/>
    </xf>
    <xf fontId="617" fillId="0" borderId="0" numFmtId="164" xfId="0" applyNumberFormat="1" applyFont="1" quotePrefix="0">
      <alignment horizontal="center" vertical="center"/>
    </xf>
    <xf fontId="618" fillId="0" borderId="0" numFmtId="164" xfId="0" applyNumberFormat="1" applyFont="1" quotePrefix="0">
      <alignment horizontal="center" vertical="center" wrapText="1"/>
    </xf>
    <xf fontId="619" fillId="0" borderId="0" numFmtId="4" xfId="0" applyNumberFormat="1" applyFont="1" quotePrefix="0">
      <alignment horizontal="center" vertical="center"/>
    </xf>
    <xf fontId="620" fillId="0" borderId="0" numFmtId="164" xfId="0" applyNumberFormat="1" applyFont="1" quotePrefix="0">
      <alignment horizontal="center" vertical="center"/>
    </xf>
    <xf fontId="621" fillId="0" borderId="0" numFmtId="0" xfId="0" applyFont="1" quotePrefix="0">
      <alignment horizontal="center" vertical="center" wrapText="1"/>
    </xf>
    <xf fontId="622" fillId="0" borderId="0" numFmtId="4" xfId="0" applyNumberFormat="1" applyFont="1" quotePrefix="0">
      <alignment horizontal="center" vertical="center"/>
    </xf>
    <xf fontId="623" fillId="0" borderId="0" numFmtId="164" xfId="0" applyNumberFormat="1" applyFont="1" quotePrefix="0">
      <alignment horizontal="center" vertical="center"/>
    </xf>
    <xf fontId="624" fillId="0" borderId="0" numFmtId="164" xfId="0" applyNumberFormat="1" applyFont="1" quotePrefix="0">
      <alignment horizontal="center" vertical="center"/>
    </xf>
    <xf fontId="625" fillId="0" borderId="0" numFmtId="165" xfId="0" applyNumberFormat="1" applyFont="1" quotePrefix="0">
      <alignment horizontal="center" vertical="center"/>
    </xf>
    <xf fontId="626" fillId="0" borderId="0" numFmtId="164" xfId="0" applyNumberFormat="1" applyFont="1" quotePrefix="0">
      <alignment horizontal="center" vertical="center"/>
    </xf>
    <xf fontId="627" fillId="0" borderId="0" numFmtId="164" xfId="0" applyNumberFormat="1" applyFont="1" quotePrefix="0">
      <alignment horizontal="center" vertical="center" wrapText="1"/>
    </xf>
    <xf fontId="628" fillId="0" borderId="0" numFmtId="4" xfId="0" applyNumberFormat="1" applyFont="1" quotePrefix="0">
      <alignment horizontal="center" vertical="center"/>
    </xf>
    <xf fontId="629" fillId="0" borderId="0" numFmtId="164" xfId="0" applyNumberFormat="1" applyFont="1" quotePrefix="0">
      <alignment horizontal="center" vertical="center"/>
    </xf>
    <xf fontId="630" fillId="0" borderId="0" numFmtId="164" xfId="0" applyNumberFormat="1" applyFont="1" quotePrefix="0">
      <alignment horizontal="center" vertical="center" wrapText="1"/>
    </xf>
    <xf fontId="631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631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632" fillId="0" borderId="0" numFmtId="0" xfId="0" applyFont="1" quotePrefix="0">
      <alignment horizontal="center" vertical="center" wrapText="1"/>
    </xf>
    <xf fontId="633" fillId="0" borderId="0" numFmtId="4" xfId="0" applyNumberFormat="1" applyFont="1" quotePrefix="0">
      <alignment horizontal="center" vertical="center"/>
    </xf>
    <xf fontId="634" fillId="0" borderId="0" numFmtId="164" xfId="0" applyNumberFormat="1" applyFont="1" quotePrefix="0">
      <alignment horizontal="center" vertical="center"/>
    </xf>
    <xf fontId="635" fillId="0" borderId="0" numFmtId="164" xfId="0" applyNumberFormat="1" applyFont="1" quotePrefix="0">
      <alignment horizontal="center" vertical="center"/>
    </xf>
    <xf fontId="636" fillId="0" borderId="0" numFmtId="165" xfId="0" applyNumberFormat="1" applyFont="1" quotePrefix="0">
      <alignment horizontal="center" vertical="center"/>
    </xf>
    <xf fontId="637" fillId="0" borderId="0" numFmtId="164" xfId="0" applyNumberFormat="1" applyFont="1" quotePrefix="0">
      <alignment horizontal="center" vertical="center"/>
    </xf>
    <xf fontId="638" fillId="0" borderId="0" numFmtId="164" xfId="0" applyNumberFormat="1" applyFont="1" quotePrefix="0">
      <alignment horizontal="center" vertical="center" wrapText="1"/>
    </xf>
    <xf fontId="639" fillId="0" borderId="0" numFmtId="4" xfId="0" applyNumberFormat="1" applyFont="1" quotePrefix="0">
      <alignment horizontal="center" vertical="center"/>
    </xf>
    <xf fontId="640" fillId="0" borderId="0" numFmtId="164" xfId="0" applyNumberFormat="1" applyFont="1" quotePrefix="0">
      <alignment horizontal="center" vertical="center"/>
    </xf>
    <xf fontId="641" fillId="0" borderId="0" numFmtId="0" xfId="0" applyFont="1" quotePrefix="0">
      <alignment horizontal="center" vertical="center" wrapText="1"/>
    </xf>
    <xf fontId="642" fillId="0" borderId="0" numFmtId="4" xfId="0" applyNumberFormat="1" applyFont="1" quotePrefix="0">
      <alignment horizontal="center" vertical="center"/>
    </xf>
    <xf fontId="643" fillId="0" borderId="0" numFmtId="164" xfId="0" applyNumberFormat="1" applyFont="1" quotePrefix="0">
      <alignment horizontal="center" vertical="center"/>
    </xf>
    <xf fontId="644" fillId="0" borderId="0" numFmtId="164" xfId="0" applyNumberFormat="1" applyFont="1" quotePrefix="0">
      <alignment horizontal="center" vertical="center"/>
    </xf>
    <xf fontId="645" fillId="0" borderId="0" numFmtId="165" xfId="0" applyNumberFormat="1" applyFont="1" quotePrefix="0">
      <alignment horizontal="center" vertical="center"/>
    </xf>
    <xf fontId="646" fillId="0" borderId="0" numFmtId="164" xfId="0" applyNumberFormat="1" applyFont="1" quotePrefix="0">
      <alignment horizontal="center" vertical="center"/>
    </xf>
    <xf fontId="647" fillId="0" borderId="0" numFmtId="164" xfId="0" applyNumberFormat="1" applyFont="1" quotePrefix="0">
      <alignment horizontal="center" vertical="center" wrapText="1"/>
    </xf>
    <xf fontId="648" fillId="0" borderId="0" numFmtId="4" xfId="0" applyNumberFormat="1" applyFont="1" quotePrefix="0">
      <alignment horizontal="center" vertical="center"/>
    </xf>
    <xf fontId="649" fillId="0" borderId="0" numFmtId="164" xfId="0" applyNumberFormat="1" applyFont="1" quotePrefix="0">
      <alignment horizontal="center" vertical="center"/>
    </xf>
    <xf fontId="650" fillId="0" borderId="0" numFmtId="0" xfId="0" applyFont="1" quotePrefix="0">
      <alignment horizontal="center" vertical="center" wrapText="1"/>
    </xf>
    <xf fontId="651" fillId="0" borderId="0" numFmtId="4" xfId="0" applyNumberFormat="1" applyFont="1" quotePrefix="0">
      <alignment horizontal="center" vertical="center"/>
    </xf>
    <xf fontId="652" fillId="0" borderId="0" numFmtId="164" xfId="0" applyNumberFormat="1" applyFont="1" quotePrefix="0">
      <alignment horizontal="center" vertical="center"/>
    </xf>
    <xf fontId="653" fillId="0" borderId="0" numFmtId="164" xfId="0" applyNumberFormat="1" applyFont="1" quotePrefix="0">
      <alignment horizontal="center" vertical="center"/>
    </xf>
    <xf fontId="654" fillId="0" borderId="0" numFmtId="165" xfId="0" applyNumberFormat="1" applyFont="1" quotePrefix="0">
      <alignment horizontal="center" vertical="center"/>
    </xf>
    <xf fontId="655" fillId="0" borderId="0" numFmtId="164" xfId="0" applyNumberFormat="1" applyFont="1" quotePrefix="0">
      <alignment horizontal="center" vertical="center"/>
    </xf>
    <xf fontId="656" fillId="0" borderId="0" numFmtId="164" xfId="0" applyNumberFormat="1" applyFont="1" quotePrefix="0">
      <alignment horizontal="center" vertical="center" wrapText="1"/>
    </xf>
    <xf fontId="657" fillId="0" borderId="0" numFmtId="4" xfId="0" applyNumberFormat="1" applyFont="1" quotePrefix="0">
      <alignment horizontal="center" vertical="center"/>
    </xf>
    <xf fontId="658" fillId="0" borderId="0" numFmtId="164" xfId="0" applyNumberFormat="1" applyFont="1" quotePrefix="0">
      <alignment horizontal="center" vertical="center"/>
    </xf>
    <xf fontId="659" fillId="0" borderId="0" numFmtId="0" xfId="0" applyFont="1" quotePrefix="0">
      <alignment horizontal="center" vertical="center" wrapText="1"/>
    </xf>
    <xf fontId="660" fillId="0" borderId="0" numFmtId="4" xfId="0" applyNumberFormat="1" applyFont="1" quotePrefix="0">
      <alignment horizontal="center" vertical="center"/>
    </xf>
    <xf fontId="661" fillId="0" borderId="0" numFmtId="164" xfId="0" applyNumberFormat="1" applyFont="1" quotePrefix="0">
      <alignment horizontal="center" vertical="center"/>
    </xf>
    <xf fontId="662" fillId="0" borderId="0" numFmtId="164" xfId="0" applyNumberFormat="1" applyFont="1" quotePrefix="0">
      <alignment horizontal="center" vertical="center"/>
    </xf>
    <xf fontId="663" fillId="0" borderId="0" numFmtId="165" xfId="0" applyNumberFormat="1" applyFont="1" quotePrefix="0">
      <alignment horizontal="center" vertical="center"/>
    </xf>
    <xf fontId="664" fillId="0" borderId="0" numFmtId="164" xfId="0" applyNumberFormat="1" applyFont="1" quotePrefix="0">
      <alignment horizontal="center" vertical="center"/>
    </xf>
    <xf fontId="665" fillId="0" borderId="0" numFmtId="164" xfId="0" applyNumberFormat="1" applyFont="1" quotePrefix="0">
      <alignment horizontal="center" vertical="center" wrapText="1"/>
    </xf>
    <xf fontId="666" fillId="0" borderId="0" numFmtId="4" xfId="0" applyNumberFormat="1" applyFont="1" quotePrefix="0">
      <alignment horizontal="center" vertical="center"/>
    </xf>
    <xf fontId="667" fillId="0" borderId="0" numFmtId="164" xfId="0" applyNumberFormat="1" applyFont="1" quotePrefix="0">
      <alignment horizontal="center" vertical="center"/>
    </xf>
    <xf fontId="668" fillId="0" borderId="0" numFmtId="0" xfId="0" applyFont="1" quotePrefix="0">
      <alignment horizontal="center" vertical="center" wrapText="1"/>
    </xf>
    <xf fontId="669" fillId="0" borderId="0" numFmtId="4" xfId="0" applyNumberFormat="1" applyFont="1" quotePrefix="0">
      <alignment horizontal="center" vertical="center"/>
    </xf>
    <xf fontId="670" fillId="0" borderId="0" numFmtId="164" xfId="0" applyNumberFormat="1" applyFont="1" quotePrefix="0">
      <alignment horizontal="center" vertical="center"/>
    </xf>
    <xf fontId="671" fillId="0" borderId="0" numFmtId="164" xfId="0" applyNumberFormat="1" applyFont="1" quotePrefix="0">
      <alignment horizontal="center" vertical="center"/>
    </xf>
    <xf fontId="672" fillId="0" borderId="0" numFmtId="165" xfId="0" applyNumberFormat="1" applyFont="1" quotePrefix="0">
      <alignment horizontal="center" vertical="center"/>
    </xf>
    <xf fontId="673" fillId="0" borderId="0" numFmtId="164" xfId="0" applyNumberFormat="1" applyFont="1" quotePrefix="0">
      <alignment horizontal="center" vertical="center"/>
    </xf>
    <xf fontId="674" fillId="0" borderId="0" numFmtId="164" xfId="0" applyNumberFormat="1" applyFont="1" quotePrefix="0">
      <alignment horizontal="center" vertical="center" wrapText="1"/>
    </xf>
    <xf fontId="675" fillId="0" borderId="0" numFmtId="4" xfId="0" applyNumberFormat="1" applyFont="1" quotePrefix="0">
      <alignment horizontal="center" vertical="center"/>
    </xf>
    <xf fontId="676" fillId="0" borderId="0" numFmtId="164" xfId="0" applyNumberFormat="1" applyFont="1" quotePrefix="0">
      <alignment horizontal="center" vertical="center"/>
    </xf>
    <xf fontId="677" fillId="0" borderId="0" numFmtId="0" xfId="0" applyFont="1" quotePrefix="0">
      <alignment horizontal="center" vertical="center" wrapText="1"/>
    </xf>
    <xf fontId="678" fillId="0" borderId="0" numFmtId="4" xfId="0" applyNumberFormat="1" applyFont="1" quotePrefix="0">
      <alignment horizontal="center" vertical="center"/>
    </xf>
    <xf fontId="679" fillId="0" borderId="0" numFmtId="164" xfId="0" applyNumberFormat="1" applyFont="1" quotePrefix="0">
      <alignment horizontal="center" vertical="center"/>
    </xf>
    <xf fontId="680" fillId="0" borderId="0" numFmtId="164" xfId="0" applyNumberFormat="1" applyFont="1" quotePrefix="0">
      <alignment horizontal="center" vertical="center"/>
    </xf>
    <xf fontId="681" fillId="0" borderId="0" numFmtId="165" xfId="0" applyNumberFormat="1" applyFont="1" quotePrefix="0">
      <alignment horizontal="center" vertical="center"/>
    </xf>
    <xf fontId="682" fillId="0" borderId="0" numFmtId="164" xfId="0" applyNumberFormat="1" applyFont="1" quotePrefix="0">
      <alignment horizontal="center" vertical="center"/>
    </xf>
    <xf fontId="683" fillId="0" borderId="0" numFmtId="164" xfId="0" applyNumberFormat="1" applyFont="1" quotePrefix="0">
      <alignment horizontal="center" vertical="center" wrapText="1"/>
    </xf>
    <xf fontId="684" fillId="0" borderId="0" numFmtId="4" xfId="0" applyNumberFormat="1" applyFont="1" quotePrefix="0">
      <alignment horizontal="center" vertical="center"/>
    </xf>
    <xf fontId="685" fillId="0" borderId="0" numFmtId="164" xfId="0" applyNumberFormat="1" applyFont="1" quotePrefix="0">
      <alignment horizontal="center" vertical="center"/>
    </xf>
    <xf fontId="686" fillId="0" borderId="0" numFmtId="0" xfId="0" applyFont="1" quotePrefix="0">
      <alignment horizontal="center" vertical="center" wrapText="1"/>
    </xf>
    <xf fontId="687" fillId="0" borderId="0" numFmtId="4" xfId="0" applyNumberFormat="1" applyFont="1" quotePrefix="0">
      <alignment horizontal="center" vertical="center"/>
    </xf>
    <xf fontId="688" fillId="0" borderId="0" numFmtId="164" xfId="0" applyNumberFormat="1" applyFont="1" quotePrefix="0">
      <alignment horizontal="center" vertical="center"/>
    </xf>
    <xf fontId="689" fillId="0" borderId="0" numFmtId="164" xfId="0" applyNumberFormat="1" applyFont="1" quotePrefix="0">
      <alignment horizontal="center" vertical="center"/>
    </xf>
    <xf fontId="690" fillId="0" borderId="0" numFmtId="165" xfId="0" applyNumberFormat="1" applyFont="1" quotePrefix="0">
      <alignment horizontal="center" vertical="center"/>
    </xf>
    <xf fontId="691" fillId="0" borderId="0" numFmtId="164" xfId="0" applyNumberFormat="1" applyFont="1" quotePrefix="0">
      <alignment horizontal="center" vertical="center"/>
    </xf>
    <xf fontId="692" fillId="0" borderId="0" numFmtId="164" xfId="0" applyNumberFormat="1" applyFont="1" quotePrefix="0">
      <alignment horizontal="center" vertical="center" wrapText="1"/>
    </xf>
    <xf fontId="693" fillId="0" borderId="0" numFmtId="4" xfId="0" applyNumberFormat="1" applyFont="1" quotePrefix="0">
      <alignment horizontal="center" vertical="center"/>
    </xf>
    <xf fontId="694" fillId="0" borderId="0" numFmtId="164" xfId="0" applyNumberFormat="1" applyFont="1" quotePrefix="0">
      <alignment horizontal="center" vertical="center"/>
    </xf>
    <xf fontId="695" fillId="0" borderId="0" numFmtId="164" xfId="0" applyNumberFormat="1" applyFont="1" quotePrefix="0">
      <alignment horizontal="center" vertical="center" wrapText="1"/>
    </xf>
    <xf fontId="696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696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697" fillId="0" borderId="0" numFmtId="0" xfId="0" applyFont="1" quotePrefix="0">
      <alignment horizontal="center" vertical="center" wrapText="1"/>
    </xf>
    <xf fontId="698" fillId="0" borderId="0" numFmtId="4" xfId="0" applyNumberFormat="1" applyFont="1" quotePrefix="0">
      <alignment horizontal="center" vertical="center"/>
    </xf>
    <xf fontId="699" fillId="0" borderId="0" numFmtId="164" xfId="0" applyNumberFormat="1" applyFont="1" quotePrefix="0">
      <alignment horizontal="center" vertical="center"/>
    </xf>
    <xf fontId="700" fillId="0" borderId="0" numFmtId="164" xfId="0" applyNumberFormat="1" applyFont="1" quotePrefix="0">
      <alignment horizontal="center" vertical="center"/>
    </xf>
    <xf fontId="701" fillId="0" borderId="0" numFmtId="165" xfId="0" applyNumberFormat="1" applyFont="1" quotePrefix="0">
      <alignment horizontal="center" vertical="center"/>
    </xf>
    <xf fontId="702" fillId="0" borderId="0" numFmtId="164" xfId="0" applyNumberFormat="1" applyFont="1" quotePrefix="0">
      <alignment horizontal="center" vertical="center"/>
    </xf>
    <xf fontId="703" fillId="0" borderId="0" numFmtId="164" xfId="0" applyNumberFormat="1" applyFont="1" quotePrefix="0">
      <alignment horizontal="center" vertical="center" wrapText="1"/>
    </xf>
    <xf fontId="704" fillId="0" borderId="0" numFmtId="4" xfId="0" applyNumberFormat="1" applyFont="1" quotePrefix="0">
      <alignment horizontal="center" vertical="center"/>
    </xf>
    <xf fontId="705" fillId="0" borderId="0" numFmtId="164" xfId="0" applyNumberFormat="1" applyFont="1" quotePrefix="0">
      <alignment horizontal="center" vertical="center"/>
    </xf>
    <xf fontId="706" fillId="0" borderId="0" numFmtId="0" xfId="0" applyFont="1" quotePrefix="0">
      <alignment horizontal="center" vertical="center" wrapText="1"/>
    </xf>
    <xf fontId="707" fillId="0" borderId="0" numFmtId="4" xfId="0" applyNumberFormat="1" applyFont="1" quotePrefix="0">
      <alignment horizontal="center" vertical="center"/>
    </xf>
    <xf fontId="708" fillId="0" borderId="0" numFmtId="164" xfId="0" applyNumberFormat="1" applyFont="1" quotePrefix="0">
      <alignment horizontal="center" vertical="center"/>
    </xf>
    <xf fontId="709" fillId="0" borderId="0" numFmtId="164" xfId="0" applyNumberFormat="1" applyFont="1" quotePrefix="0">
      <alignment horizontal="center" vertical="center"/>
    </xf>
    <xf fontId="710" fillId="0" borderId="0" numFmtId="165" xfId="0" applyNumberFormat="1" applyFont="1" quotePrefix="0">
      <alignment horizontal="center" vertical="center"/>
    </xf>
    <xf fontId="711" fillId="0" borderId="0" numFmtId="164" xfId="0" applyNumberFormat="1" applyFont="1" quotePrefix="0">
      <alignment horizontal="center" vertical="center"/>
    </xf>
    <xf fontId="712" fillId="0" borderId="0" numFmtId="164" xfId="0" applyNumberFormat="1" applyFont="1" quotePrefix="0">
      <alignment horizontal="center" vertical="center" wrapText="1"/>
    </xf>
    <xf fontId="713" fillId="0" borderId="0" numFmtId="4" xfId="0" applyNumberFormat="1" applyFont="1" quotePrefix="0">
      <alignment horizontal="center" vertical="center"/>
    </xf>
    <xf fontId="714" fillId="0" borderId="0" numFmtId="164" xfId="0" applyNumberFormat="1" applyFont="1" quotePrefix="0">
      <alignment horizontal="center" vertical="center"/>
    </xf>
    <xf fontId="715" fillId="0" borderId="0" numFmtId="0" xfId="0" applyFont="1" quotePrefix="0">
      <alignment horizontal="center" vertical="center" wrapText="1"/>
    </xf>
    <xf fontId="716" fillId="0" borderId="0" numFmtId="4" xfId="0" applyNumberFormat="1" applyFont="1" quotePrefix="0">
      <alignment horizontal="center" vertical="center"/>
    </xf>
    <xf fontId="717" fillId="0" borderId="0" numFmtId="164" xfId="0" applyNumberFormat="1" applyFont="1" quotePrefix="0">
      <alignment horizontal="center" vertical="center"/>
    </xf>
    <xf fontId="718" fillId="0" borderId="0" numFmtId="164" xfId="0" applyNumberFormat="1" applyFont="1" quotePrefix="0">
      <alignment horizontal="center" vertical="center"/>
    </xf>
    <xf fontId="719" fillId="0" borderId="0" numFmtId="165" xfId="0" applyNumberFormat="1" applyFont="1" quotePrefix="0">
      <alignment horizontal="center" vertical="center"/>
    </xf>
    <xf fontId="720" fillId="0" borderId="0" numFmtId="164" xfId="0" applyNumberFormat="1" applyFont="1" quotePrefix="0">
      <alignment horizontal="center" vertical="center"/>
    </xf>
    <xf fontId="721" fillId="0" borderId="0" numFmtId="164" xfId="0" applyNumberFormat="1" applyFont="1" quotePrefix="0">
      <alignment horizontal="center" vertical="center" wrapText="1"/>
    </xf>
    <xf fontId="722" fillId="0" borderId="0" numFmtId="4" xfId="0" applyNumberFormat="1" applyFont="1" quotePrefix="0">
      <alignment horizontal="center" vertical="center"/>
    </xf>
    <xf fontId="723" fillId="0" borderId="0" numFmtId="164" xfId="0" applyNumberFormat="1" applyFont="1" quotePrefix="0">
      <alignment horizontal="center" vertical="center"/>
    </xf>
    <xf fontId="724" fillId="0" borderId="0" numFmtId="0" xfId="0" applyFont="1" quotePrefix="0">
      <alignment horizontal="center" vertical="center" wrapText="1"/>
    </xf>
    <xf fontId="725" fillId="0" borderId="0" numFmtId="4" xfId="0" applyNumberFormat="1" applyFont="1" quotePrefix="0">
      <alignment horizontal="center" vertical="center"/>
    </xf>
    <xf fontId="726" fillId="0" borderId="0" numFmtId="164" xfId="0" applyNumberFormat="1" applyFont="1" quotePrefix="0">
      <alignment horizontal="center" vertical="center"/>
    </xf>
    <xf fontId="727" fillId="0" borderId="0" numFmtId="164" xfId="0" applyNumberFormat="1" applyFont="1" quotePrefix="0">
      <alignment horizontal="center" vertical="center"/>
    </xf>
    <xf fontId="728" fillId="0" borderId="0" numFmtId="165" xfId="0" applyNumberFormat="1" applyFont="1" quotePrefix="0">
      <alignment horizontal="center" vertical="center"/>
    </xf>
    <xf fontId="729" fillId="0" borderId="0" numFmtId="164" xfId="0" applyNumberFormat="1" applyFont="1" quotePrefix="0">
      <alignment horizontal="center" vertical="center"/>
    </xf>
    <xf fontId="730" fillId="0" borderId="0" numFmtId="164" xfId="0" applyNumberFormat="1" applyFont="1" quotePrefix="0">
      <alignment horizontal="center" vertical="center" wrapText="1"/>
    </xf>
    <xf fontId="731" fillId="0" borderId="0" numFmtId="4" xfId="0" applyNumberFormat="1" applyFont="1" quotePrefix="0">
      <alignment horizontal="center" vertical="center"/>
    </xf>
    <xf fontId="732" fillId="0" borderId="0" numFmtId="164" xfId="0" applyNumberFormat="1" applyFont="1" quotePrefix="0">
      <alignment horizontal="center" vertical="center"/>
    </xf>
    <xf fontId="733" fillId="0" borderId="0" numFmtId="0" xfId="0" applyFont="1" quotePrefix="0">
      <alignment horizontal="center" vertical="center" wrapText="1"/>
    </xf>
    <xf fontId="734" fillId="0" borderId="0" numFmtId="4" xfId="0" applyNumberFormat="1" applyFont="1" quotePrefix="0">
      <alignment horizontal="center" vertical="center"/>
    </xf>
    <xf fontId="735" fillId="0" borderId="0" numFmtId="164" xfId="0" applyNumberFormat="1" applyFont="1" quotePrefix="0">
      <alignment horizontal="center" vertical="center"/>
    </xf>
    <xf fontId="736" fillId="0" borderId="0" numFmtId="164" xfId="0" applyNumberFormat="1" applyFont="1" quotePrefix="0">
      <alignment horizontal="center" vertical="center"/>
    </xf>
    <xf fontId="737" fillId="0" borderId="0" numFmtId="165" xfId="0" applyNumberFormat="1" applyFont="1" quotePrefix="0">
      <alignment horizontal="center" vertical="center"/>
    </xf>
    <xf fontId="738" fillId="0" borderId="0" numFmtId="164" xfId="0" applyNumberFormat="1" applyFont="1" quotePrefix="0">
      <alignment horizontal="center" vertical="center"/>
    </xf>
    <xf fontId="739" fillId="0" borderId="0" numFmtId="164" xfId="0" applyNumberFormat="1" applyFont="1" quotePrefix="0">
      <alignment horizontal="center" vertical="center" wrapText="1"/>
    </xf>
    <xf fontId="740" fillId="0" borderId="0" numFmtId="4" xfId="0" applyNumberFormat="1" applyFont="1" quotePrefix="0">
      <alignment horizontal="center" vertical="center"/>
    </xf>
    <xf fontId="741" fillId="0" borderId="0" numFmtId="164" xfId="0" applyNumberFormat="1" applyFont="1" quotePrefix="0">
      <alignment horizontal="center" vertical="center"/>
    </xf>
    <xf fontId="742" fillId="0" borderId="0" numFmtId="164" xfId="0" applyNumberFormat="1" applyFont="1" quotePrefix="0">
      <alignment horizontal="center" vertical="center" wrapText="1"/>
    </xf>
    <xf fontId="743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743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744" fillId="0" borderId="0" numFmtId="0" xfId="0" applyFont="1" quotePrefix="0">
      <alignment horizontal="center" vertical="center" wrapText="1"/>
    </xf>
    <xf fontId="745" fillId="0" borderId="0" numFmtId="4" xfId="0" applyNumberFormat="1" applyFont="1" quotePrefix="0">
      <alignment horizontal="center" vertical="center"/>
    </xf>
    <xf fontId="746" fillId="0" borderId="0" numFmtId="164" xfId="0" applyNumberFormat="1" applyFont="1" quotePrefix="0">
      <alignment horizontal="center" vertical="center"/>
    </xf>
    <xf fontId="747" fillId="0" borderId="0" numFmtId="164" xfId="0" applyNumberFormat="1" applyFont="1" quotePrefix="0">
      <alignment horizontal="center" vertical="center"/>
    </xf>
    <xf fontId="748" fillId="0" borderId="0" numFmtId="165" xfId="0" applyNumberFormat="1" applyFont="1" quotePrefix="0">
      <alignment horizontal="center" vertical="center"/>
    </xf>
    <xf fontId="749" fillId="0" borderId="0" numFmtId="164" xfId="0" applyNumberFormat="1" applyFont="1" quotePrefix="0">
      <alignment horizontal="center" vertical="center"/>
    </xf>
    <xf fontId="750" fillId="0" borderId="0" numFmtId="164" xfId="0" applyNumberFormat="1" applyFont="1" quotePrefix="0">
      <alignment horizontal="center" vertical="center" wrapText="1"/>
    </xf>
    <xf fontId="751" fillId="0" borderId="0" numFmtId="4" xfId="0" applyNumberFormat="1" applyFont="1" quotePrefix="0">
      <alignment horizontal="center" vertical="center"/>
    </xf>
    <xf fontId="752" fillId="0" borderId="0" numFmtId="164" xfId="0" applyNumberFormat="1" applyFont="1" quotePrefix="0">
      <alignment horizontal="center" vertical="center"/>
    </xf>
    <xf fontId="753" fillId="0" borderId="0" numFmtId="0" xfId="0" applyFont="1" quotePrefix="0">
      <alignment horizontal="center" vertical="center" wrapText="1"/>
    </xf>
    <xf fontId="754" fillId="0" borderId="0" numFmtId="4" xfId="0" applyNumberFormat="1" applyFont="1" quotePrefix="0">
      <alignment horizontal="center" vertical="center"/>
    </xf>
    <xf fontId="755" fillId="0" borderId="0" numFmtId="164" xfId="0" applyNumberFormat="1" applyFont="1" quotePrefix="0">
      <alignment horizontal="center" vertical="center"/>
    </xf>
    <xf fontId="756" fillId="0" borderId="0" numFmtId="164" xfId="0" applyNumberFormat="1" applyFont="1" quotePrefix="0">
      <alignment horizontal="center" vertical="center"/>
    </xf>
    <xf fontId="757" fillId="0" borderId="0" numFmtId="165" xfId="0" applyNumberFormat="1" applyFont="1" quotePrefix="0">
      <alignment horizontal="center" vertical="center"/>
    </xf>
    <xf fontId="758" fillId="0" borderId="0" numFmtId="164" xfId="0" applyNumberFormat="1" applyFont="1" quotePrefix="0">
      <alignment horizontal="center" vertical="center"/>
    </xf>
    <xf fontId="759" fillId="0" borderId="0" numFmtId="164" xfId="0" applyNumberFormat="1" applyFont="1" quotePrefix="0">
      <alignment horizontal="center" vertical="center" wrapText="1"/>
    </xf>
    <xf fontId="760" fillId="0" borderId="0" numFmtId="4" xfId="0" applyNumberFormat="1" applyFont="1" quotePrefix="0">
      <alignment horizontal="center" vertical="center"/>
    </xf>
    <xf fontId="761" fillId="0" borderId="0" numFmtId="164" xfId="0" applyNumberFormat="1" applyFont="1" quotePrefix="0">
      <alignment horizontal="center" vertical="center"/>
    </xf>
    <xf fontId="762" fillId="0" borderId="0" numFmtId="0" xfId="0" applyFont="1" quotePrefix="0">
      <alignment horizontal="center" vertical="center" wrapText="1"/>
    </xf>
    <xf fontId="763" fillId="0" borderId="0" numFmtId="4" xfId="0" applyNumberFormat="1" applyFont="1" quotePrefix="0">
      <alignment horizontal="center" vertical="center"/>
    </xf>
    <xf fontId="764" fillId="0" borderId="0" numFmtId="164" xfId="0" applyNumberFormat="1" applyFont="1" quotePrefix="0">
      <alignment horizontal="center" vertical="center"/>
    </xf>
    <xf fontId="765" fillId="0" borderId="0" numFmtId="164" xfId="0" applyNumberFormat="1" applyFont="1" quotePrefix="0">
      <alignment horizontal="center" vertical="center"/>
    </xf>
    <xf fontId="766" fillId="0" borderId="0" numFmtId="165" xfId="0" applyNumberFormat="1" applyFont="1" quotePrefix="0">
      <alignment horizontal="center" vertical="center"/>
    </xf>
    <xf fontId="767" fillId="0" borderId="0" numFmtId="164" xfId="0" applyNumberFormat="1" applyFont="1" quotePrefix="0">
      <alignment horizontal="center" vertical="center"/>
    </xf>
    <xf fontId="768" fillId="0" borderId="0" numFmtId="164" xfId="0" applyNumberFormat="1" applyFont="1" quotePrefix="0">
      <alignment horizontal="center" vertical="center" wrapText="1"/>
    </xf>
    <xf fontId="769" fillId="0" borderId="0" numFmtId="4" xfId="0" applyNumberFormat="1" applyFont="1" quotePrefix="0">
      <alignment horizontal="center" vertical="center"/>
    </xf>
    <xf fontId="770" fillId="0" borderId="0" numFmtId="164" xfId="0" applyNumberFormat="1" applyFont="1" quotePrefix="0">
      <alignment horizontal="center" vertical="center"/>
    </xf>
    <xf fontId="771" fillId="0" borderId="0" numFmtId="0" xfId="0" applyFont="1" quotePrefix="0">
      <alignment horizontal="center" vertical="center" wrapText="1"/>
    </xf>
    <xf fontId="772" fillId="0" borderId="0" numFmtId="4" xfId="0" applyNumberFormat="1" applyFont="1" quotePrefix="0">
      <alignment horizontal="center" vertical="center"/>
    </xf>
    <xf fontId="773" fillId="0" borderId="0" numFmtId="164" xfId="0" applyNumberFormat="1" applyFont="1" quotePrefix="0">
      <alignment horizontal="center" vertical="center"/>
    </xf>
    <xf fontId="774" fillId="0" borderId="0" numFmtId="164" xfId="0" applyNumberFormat="1" applyFont="1" quotePrefix="0">
      <alignment horizontal="center" vertical="center"/>
    </xf>
    <xf fontId="775" fillId="0" borderId="0" numFmtId="165" xfId="0" applyNumberFormat="1" applyFont="1" quotePrefix="0">
      <alignment horizontal="center" vertical="center"/>
    </xf>
    <xf fontId="776" fillId="0" borderId="0" numFmtId="164" xfId="0" applyNumberFormat="1" applyFont="1" quotePrefix="0">
      <alignment horizontal="center" vertical="center"/>
    </xf>
    <xf fontId="777" fillId="0" borderId="0" numFmtId="164" xfId="0" applyNumberFormat="1" applyFont="1" quotePrefix="0">
      <alignment horizontal="center" vertical="center" wrapText="1"/>
    </xf>
    <xf fontId="778" fillId="0" borderId="0" numFmtId="4" xfId="0" applyNumberFormat="1" applyFont="1" quotePrefix="0">
      <alignment horizontal="center" vertical="center"/>
    </xf>
    <xf fontId="779" fillId="0" borderId="0" numFmtId="164" xfId="0" applyNumberFormat="1" applyFont="1" quotePrefix="0">
      <alignment horizontal="center" vertical="center"/>
    </xf>
    <xf fontId="780" fillId="0" borderId="0" numFmtId="0" xfId="0" applyFont="1" quotePrefix="0">
      <alignment horizontal="center" vertical="center" wrapText="1"/>
    </xf>
    <xf fontId="781" fillId="0" borderId="0" numFmtId="4" xfId="0" applyNumberFormat="1" applyFont="1" quotePrefix="0">
      <alignment horizontal="center" vertical="center"/>
    </xf>
    <xf fontId="782" fillId="0" borderId="0" numFmtId="164" xfId="0" applyNumberFormat="1" applyFont="1" quotePrefix="0">
      <alignment horizontal="center" vertical="center"/>
    </xf>
    <xf fontId="783" fillId="0" borderId="0" numFmtId="164" xfId="0" applyNumberFormat="1" applyFont="1" quotePrefix="0">
      <alignment horizontal="center" vertical="center"/>
    </xf>
    <xf fontId="784" fillId="0" borderId="0" numFmtId="165" xfId="0" applyNumberFormat="1" applyFont="1" quotePrefix="0">
      <alignment horizontal="center" vertical="center"/>
    </xf>
    <xf fontId="785" fillId="0" borderId="0" numFmtId="164" xfId="0" applyNumberFormat="1" applyFont="1" quotePrefix="0">
      <alignment horizontal="center" vertical="center"/>
    </xf>
    <xf fontId="786" fillId="0" borderId="0" numFmtId="164" xfId="0" applyNumberFormat="1" applyFont="1" quotePrefix="0">
      <alignment horizontal="center" vertical="center" wrapText="1"/>
    </xf>
    <xf fontId="787" fillId="0" borderId="0" numFmtId="4" xfId="0" applyNumberFormat="1" applyFont="1" quotePrefix="0">
      <alignment horizontal="center" vertical="center"/>
    </xf>
    <xf fontId="788" fillId="0" borderId="0" numFmtId="164" xfId="0" applyNumberFormat="1" applyFont="1" quotePrefix="0">
      <alignment horizontal="center" vertical="center"/>
    </xf>
    <xf fontId="789" fillId="0" borderId="0" numFmtId="0" xfId="0" applyFont="1" quotePrefix="0">
      <alignment horizontal="center" vertical="center" wrapText="1"/>
    </xf>
    <xf fontId="790" fillId="0" borderId="0" numFmtId="4" xfId="0" applyNumberFormat="1" applyFont="1" quotePrefix="0">
      <alignment horizontal="center" vertical="center"/>
    </xf>
    <xf fontId="791" fillId="0" borderId="0" numFmtId="164" xfId="0" applyNumberFormat="1" applyFont="1" quotePrefix="0">
      <alignment horizontal="center" vertical="center"/>
    </xf>
    <xf fontId="792" fillId="0" borderId="0" numFmtId="164" xfId="0" applyNumberFormat="1" applyFont="1" quotePrefix="0">
      <alignment horizontal="center" vertical="center"/>
    </xf>
    <xf fontId="793" fillId="0" borderId="0" numFmtId="165" xfId="0" applyNumberFormat="1" applyFont="1" quotePrefix="0">
      <alignment horizontal="center" vertical="center"/>
    </xf>
    <xf fontId="794" fillId="0" borderId="0" numFmtId="164" xfId="0" applyNumberFormat="1" applyFont="1" quotePrefix="0">
      <alignment horizontal="center" vertical="center"/>
    </xf>
    <xf fontId="795" fillId="0" borderId="0" numFmtId="164" xfId="0" applyNumberFormat="1" applyFont="1" quotePrefix="0">
      <alignment horizontal="center" vertical="center" wrapText="1"/>
    </xf>
    <xf fontId="796" fillId="0" borderId="0" numFmtId="4" xfId="0" applyNumberFormat="1" applyFont="1" quotePrefix="0">
      <alignment horizontal="center" vertical="center"/>
    </xf>
    <xf fontId="797" fillId="0" borderId="0" numFmtId="164" xfId="0" applyNumberFormat="1" applyFont="1" quotePrefix="0">
      <alignment horizontal="center" vertical="center"/>
    </xf>
    <xf fontId="798" fillId="0" borderId="0" numFmtId="0" xfId="0" applyFont="1" quotePrefix="0">
      <alignment horizontal="center" vertical="center" wrapText="1"/>
    </xf>
    <xf fontId="799" fillId="0" borderId="0" numFmtId="4" xfId="0" applyNumberFormat="1" applyFont="1" quotePrefix="0">
      <alignment horizontal="center" vertical="center"/>
    </xf>
    <xf fontId="800" fillId="0" borderId="0" numFmtId="164" xfId="0" applyNumberFormat="1" applyFont="1" quotePrefix="0">
      <alignment horizontal="center" vertical="center"/>
    </xf>
    <xf fontId="801" fillId="0" borderId="0" numFmtId="164" xfId="0" applyNumberFormat="1" applyFont="1" quotePrefix="0">
      <alignment horizontal="center" vertical="center"/>
    </xf>
    <xf fontId="802" fillId="0" borderId="0" numFmtId="165" xfId="0" applyNumberFormat="1" applyFont="1" quotePrefix="0">
      <alignment horizontal="center" vertical="center"/>
    </xf>
    <xf fontId="803" fillId="0" borderId="0" numFmtId="164" xfId="0" applyNumberFormat="1" applyFont="1" quotePrefix="0">
      <alignment horizontal="center" vertical="center"/>
    </xf>
    <xf fontId="804" fillId="0" borderId="0" numFmtId="164" xfId="0" applyNumberFormat="1" applyFont="1" quotePrefix="0">
      <alignment horizontal="center" vertical="center" wrapText="1"/>
    </xf>
    <xf fontId="805" fillId="0" borderId="0" numFmtId="4" xfId="0" applyNumberFormat="1" applyFont="1" quotePrefix="0">
      <alignment horizontal="center" vertical="center"/>
    </xf>
    <xf fontId="806" fillId="0" borderId="0" numFmtId="164" xfId="0" applyNumberFormat="1" applyFont="1" quotePrefix="0">
      <alignment horizontal="center" vertical="center"/>
    </xf>
    <xf fontId="807" fillId="0" borderId="0" numFmtId="0" xfId="0" applyFont="1" quotePrefix="0">
      <alignment horizontal="center" vertical="center" wrapText="1"/>
    </xf>
    <xf fontId="808" fillId="0" borderId="0" numFmtId="4" xfId="0" applyNumberFormat="1" applyFont="1" quotePrefix="0">
      <alignment horizontal="center" vertical="center"/>
    </xf>
    <xf fontId="809" fillId="0" borderId="0" numFmtId="164" xfId="0" applyNumberFormat="1" applyFont="1" quotePrefix="0">
      <alignment horizontal="center" vertical="center"/>
    </xf>
    <xf fontId="810" fillId="0" borderId="0" numFmtId="164" xfId="0" applyNumberFormat="1" applyFont="1" quotePrefix="0">
      <alignment horizontal="center" vertical="center"/>
    </xf>
    <xf fontId="811" fillId="0" borderId="0" numFmtId="165" xfId="0" applyNumberFormat="1" applyFont="1" quotePrefix="0">
      <alignment horizontal="center" vertical="center"/>
    </xf>
    <xf fontId="812" fillId="0" borderId="0" numFmtId="164" xfId="0" applyNumberFormat="1" applyFont="1" quotePrefix="0">
      <alignment horizontal="center" vertical="center"/>
    </xf>
    <xf fontId="813" fillId="0" borderId="0" numFmtId="164" xfId="0" applyNumberFormat="1" applyFont="1" quotePrefix="0">
      <alignment horizontal="center" vertical="center" wrapText="1"/>
    </xf>
    <xf fontId="814" fillId="0" borderId="0" numFmtId="4" xfId="0" applyNumberFormat="1" applyFont="1" quotePrefix="0">
      <alignment horizontal="center" vertical="center"/>
    </xf>
    <xf fontId="815" fillId="0" borderId="0" numFmtId="164" xfId="0" applyNumberFormat="1" applyFont="1" quotePrefix="0">
      <alignment horizontal="center" vertical="center"/>
    </xf>
    <xf fontId="816" fillId="0" borderId="0" numFmtId="0" xfId="0" applyFont="1" quotePrefix="0">
      <alignment horizontal="center" vertical="center" wrapText="1"/>
    </xf>
    <xf fontId="817" fillId="0" borderId="0" numFmtId="4" xfId="0" applyNumberFormat="1" applyFont="1" quotePrefix="0">
      <alignment horizontal="center" vertical="center"/>
    </xf>
    <xf fontId="818" fillId="0" borderId="0" numFmtId="164" xfId="0" applyNumberFormat="1" applyFont="1" quotePrefix="0">
      <alignment horizontal="center" vertical="center"/>
    </xf>
    <xf fontId="819" fillId="0" borderId="0" numFmtId="164" xfId="0" applyNumberFormat="1" applyFont="1" quotePrefix="0">
      <alignment horizontal="center" vertical="center"/>
    </xf>
    <xf fontId="820" fillId="0" borderId="0" numFmtId="165" xfId="0" applyNumberFormat="1" applyFont="1" quotePrefix="0">
      <alignment horizontal="center" vertical="center"/>
    </xf>
    <xf fontId="821" fillId="0" borderId="0" numFmtId="164" xfId="0" applyNumberFormat="1" applyFont="1" quotePrefix="0">
      <alignment horizontal="center" vertical="center"/>
    </xf>
    <xf fontId="822" fillId="0" borderId="0" numFmtId="164" xfId="0" applyNumberFormat="1" applyFont="1" quotePrefix="0">
      <alignment horizontal="center" vertical="center" wrapText="1"/>
    </xf>
    <xf fontId="823" fillId="0" borderId="0" numFmtId="4" xfId="0" applyNumberFormat="1" applyFont="1" quotePrefix="0">
      <alignment horizontal="center" vertical="center"/>
    </xf>
    <xf fontId="824" fillId="0" borderId="0" numFmtId="164" xfId="0" applyNumberFormat="1" applyFont="1" quotePrefix="0">
      <alignment horizontal="center" vertical="center"/>
    </xf>
    <xf fontId="825" fillId="0" borderId="0" numFmtId="0" xfId="0" applyFont="1" quotePrefix="0">
      <alignment horizontal="center" vertical="center" wrapText="1"/>
    </xf>
    <xf fontId="826" fillId="0" borderId="0" numFmtId="4" xfId="0" applyNumberFormat="1" applyFont="1" quotePrefix="0">
      <alignment horizontal="center" vertical="center"/>
    </xf>
    <xf fontId="827" fillId="0" borderId="0" numFmtId="164" xfId="0" applyNumberFormat="1" applyFont="1" quotePrefix="0">
      <alignment horizontal="center" vertical="center"/>
    </xf>
    <xf fontId="828" fillId="0" borderId="0" numFmtId="164" xfId="0" applyNumberFormat="1" applyFont="1" quotePrefix="0">
      <alignment horizontal="center" vertical="center"/>
    </xf>
    <xf fontId="829" fillId="0" borderId="0" numFmtId="165" xfId="0" applyNumberFormat="1" applyFont="1" quotePrefix="0">
      <alignment horizontal="center" vertical="center"/>
    </xf>
    <xf fontId="830" fillId="0" borderId="0" numFmtId="164" xfId="0" applyNumberFormat="1" applyFont="1" quotePrefix="0">
      <alignment horizontal="center" vertical="center"/>
    </xf>
    <xf fontId="831" fillId="0" borderId="0" numFmtId="164" xfId="0" applyNumberFormat="1" applyFont="1" quotePrefix="0">
      <alignment horizontal="center" vertical="center" wrapText="1"/>
    </xf>
    <xf fontId="832" fillId="0" borderId="0" numFmtId="4" xfId="0" applyNumberFormat="1" applyFont="1" quotePrefix="0">
      <alignment horizontal="center" vertical="center"/>
    </xf>
    <xf fontId="833" fillId="0" borderId="0" numFmtId="164" xfId="0" applyNumberFormat="1" applyFont="1" quotePrefix="0">
      <alignment horizontal="center" vertical="center"/>
    </xf>
    <xf fontId="834" fillId="0" borderId="0" numFmtId="0" xfId="0" applyFont="1" quotePrefix="0">
      <alignment horizontal="center" vertical="center" wrapText="1"/>
    </xf>
    <xf fontId="835" fillId="0" borderId="0" numFmtId="4" xfId="0" applyNumberFormat="1" applyFont="1" quotePrefix="0">
      <alignment horizontal="center" vertical="center"/>
    </xf>
    <xf fontId="836" fillId="0" borderId="0" numFmtId="164" xfId="0" applyNumberFormat="1" applyFont="1" quotePrefix="0">
      <alignment horizontal="center" vertical="center"/>
    </xf>
    <xf fontId="837" fillId="0" borderId="0" numFmtId="164" xfId="0" applyNumberFormat="1" applyFont="1" quotePrefix="0">
      <alignment horizontal="center" vertical="center"/>
    </xf>
    <xf fontId="838" fillId="0" borderId="0" numFmtId="165" xfId="0" applyNumberFormat="1" applyFont="1" quotePrefix="0">
      <alignment horizontal="center" vertical="center"/>
    </xf>
    <xf fontId="839" fillId="0" borderId="0" numFmtId="164" xfId="0" applyNumberFormat="1" applyFont="1" quotePrefix="0">
      <alignment horizontal="center" vertical="center"/>
    </xf>
    <xf fontId="840" fillId="0" borderId="0" numFmtId="164" xfId="0" applyNumberFormat="1" applyFont="1" quotePrefix="0">
      <alignment horizontal="center" vertical="center" wrapText="1"/>
    </xf>
    <xf fontId="841" fillId="0" borderId="0" numFmtId="4" xfId="0" applyNumberFormat="1" applyFont="1" quotePrefix="0">
      <alignment horizontal="center" vertical="center"/>
    </xf>
    <xf fontId="842" fillId="0" borderId="0" numFmtId="164" xfId="0" applyNumberFormat="1" applyFont="1" quotePrefix="0">
      <alignment horizontal="center" vertical="center"/>
    </xf>
    <xf fontId="843" fillId="0" borderId="0" numFmtId="164" xfId="0" applyNumberFormat="1" applyFont="1" quotePrefix="0">
      <alignment horizontal="center" vertical="center" wrapText="1"/>
    </xf>
    <xf fontId="844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844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845" fillId="0" borderId="0" numFmtId="0" xfId="0" applyFont="1" quotePrefix="0">
      <alignment horizontal="center" vertical="center" wrapText="1"/>
    </xf>
    <xf fontId="846" fillId="0" borderId="0" numFmtId="4" xfId="0" applyNumberFormat="1" applyFont="1" quotePrefix="0">
      <alignment horizontal="center" vertical="center"/>
    </xf>
    <xf fontId="847" fillId="0" borderId="0" numFmtId="164" xfId="0" applyNumberFormat="1" applyFont="1" quotePrefix="0">
      <alignment horizontal="center" vertical="center"/>
    </xf>
    <xf fontId="848" fillId="0" borderId="0" numFmtId="164" xfId="0" applyNumberFormat="1" applyFont="1" quotePrefix="0">
      <alignment horizontal="center" vertical="center"/>
    </xf>
    <xf fontId="849" fillId="0" borderId="0" numFmtId="165" xfId="0" applyNumberFormat="1" applyFont="1" quotePrefix="0">
      <alignment horizontal="center" vertical="center"/>
    </xf>
    <xf fontId="850" fillId="0" borderId="0" numFmtId="164" xfId="0" applyNumberFormat="1" applyFont="1" quotePrefix="0">
      <alignment horizontal="center" vertical="center"/>
    </xf>
    <xf fontId="851" fillId="0" borderId="0" numFmtId="164" xfId="0" applyNumberFormat="1" applyFont="1" quotePrefix="0">
      <alignment horizontal="center" vertical="center" wrapText="1"/>
    </xf>
    <xf fontId="852" fillId="0" borderId="0" numFmtId="4" xfId="0" applyNumberFormat="1" applyFont="1" quotePrefix="0">
      <alignment horizontal="center" vertical="center"/>
    </xf>
    <xf fontId="853" fillId="0" borderId="0" numFmtId="164" xfId="0" applyNumberFormat="1" applyFont="1" quotePrefix="0">
      <alignment horizontal="center" vertical="center"/>
    </xf>
    <xf fontId="854" fillId="0" borderId="0" numFmtId="0" xfId="0" applyFont="1" quotePrefix="0">
      <alignment horizontal="center" vertical="center" wrapText="1"/>
    </xf>
    <xf fontId="855" fillId="0" borderId="0" numFmtId="4" xfId="0" applyNumberFormat="1" applyFont="1" quotePrefix="0">
      <alignment horizontal="center" vertical="center"/>
    </xf>
    <xf fontId="856" fillId="0" borderId="0" numFmtId="164" xfId="0" applyNumberFormat="1" applyFont="1" quotePrefix="0">
      <alignment horizontal="center" vertical="center"/>
    </xf>
    <xf fontId="857" fillId="0" borderId="0" numFmtId="164" xfId="0" applyNumberFormat="1" applyFont="1" quotePrefix="0">
      <alignment horizontal="center" vertical="center"/>
    </xf>
    <xf fontId="858" fillId="0" borderId="0" numFmtId="165" xfId="0" applyNumberFormat="1" applyFont="1" quotePrefix="0">
      <alignment horizontal="center" vertical="center"/>
    </xf>
    <xf fontId="859" fillId="0" borderId="0" numFmtId="164" xfId="0" applyNumberFormat="1" applyFont="1" quotePrefix="0">
      <alignment horizontal="center" vertical="center"/>
    </xf>
    <xf fontId="860" fillId="0" borderId="0" numFmtId="164" xfId="0" applyNumberFormat="1" applyFont="1" quotePrefix="0">
      <alignment horizontal="center" vertical="center" wrapText="1"/>
    </xf>
    <xf fontId="861" fillId="0" borderId="0" numFmtId="4" xfId="0" applyNumberFormat="1" applyFont="1" quotePrefix="0">
      <alignment horizontal="center" vertical="center"/>
    </xf>
    <xf fontId="862" fillId="0" borderId="0" numFmtId="164" xfId="0" applyNumberFormat="1" applyFont="1" quotePrefix="0">
      <alignment horizontal="center" vertical="center"/>
    </xf>
    <xf fontId="863" fillId="0" borderId="0" numFmtId="0" xfId="0" applyFont="1" quotePrefix="0">
      <alignment horizontal="center" vertical="center" wrapText="1"/>
    </xf>
    <xf fontId="864" fillId="0" borderId="0" numFmtId="4" xfId="0" applyNumberFormat="1" applyFont="1" quotePrefix="0">
      <alignment horizontal="center" vertical="center"/>
    </xf>
    <xf fontId="865" fillId="0" borderId="0" numFmtId="164" xfId="0" applyNumberFormat="1" applyFont="1" quotePrefix="0">
      <alignment horizontal="center" vertical="center"/>
    </xf>
    <xf fontId="866" fillId="0" borderId="0" numFmtId="164" xfId="0" applyNumberFormat="1" applyFont="1" quotePrefix="0">
      <alignment horizontal="center" vertical="center"/>
    </xf>
    <xf fontId="867" fillId="0" borderId="0" numFmtId="165" xfId="0" applyNumberFormat="1" applyFont="1" quotePrefix="0">
      <alignment horizontal="center" vertical="center"/>
    </xf>
    <xf fontId="868" fillId="0" borderId="0" numFmtId="164" xfId="0" applyNumberFormat="1" applyFont="1" quotePrefix="0">
      <alignment horizontal="center" vertical="center"/>
    </xf>
    <xf fontId="869" fillId="0" borderId="0" numFmtId="164" xfId="0" applyNumberFormat="1" applyFont="1" quotePrefix="0">
      <alignment horizontal="center" vertical="center" wrapText="1"/>
    </xf>
    <xf fontId="870" fillId="0" borderId="0" numFmtId="4" xfId="0" applyNumberFormat="1" applyFont="1" quotePrefix="0">
      <alignment horizontal="center" vertical="center"/>
    </xf>
    <xf fontId="871" fillId="0" borderId="0" numFmtId="164" xfId="0" applyNumberFormat="1" applyFont="1" quotePrefix="0">
      <alignment horizontal="center" vertical="center"/>
    </xf>
    <xf fontId="872" fillId="0" borderId="0" numFmtId="0" xfId="0" applyFont="1" quotePrefix="0">
      <alignment horizontal="center" vertical="center" wrapText="1"/>
    </xf>
    <xf fontId="873" fillId="0" borderId="0" numFmtId="4" xfId="0" applyNumberFormat="1" applyFont="1" quotePrefix="0">
      <alignment horizontal="center" vertical="center"/>
    </xf>
    <xf fontId="874" fillId="0" borderId="0" numFmtId="164" xfId="0" applyNumberFormat="1" applyFont="1" quotePrefix="0">
      <alignment horizontal="center" vertical="center"/>
    </xf>
    <xf fontId="875" fillId="0" borderId="0" numFmtId="164" xfId="0" applyNumberFormat="1" applyFont="1" quotePrefix="0">
      <alignment horizontal="center" vertical="center"/>
    </xf>
    <xf fontId="876" fillId="0" borderId="0" numFmtId="165" xfId="0" applyNumberFormat="1" applyFont="1" quotePrefix="0">
      <alignment horizontal="center" vertical="center"/>
    </xf>
    <xf fontId="877" fillId="0" borderId="0" numFmtId="164" xfId="0" applyNumberFormat="1" applyFont="1" quotePrefix="0">
      <alignment horizontal="center" vertical="center"/>
    </xf>
    <xf fontId="878" fillId="0" borderId="0" numFmtId="164" xfId="0" applyNumberFormat="1" applyFont="1" quotePrefix="0">
      <alignment horizontal="center" vertical="center" wrapText="1"/>
    </xf>
    <xf fontId="879" fillId="0" borderId="0" numFmtId="4" xfId="0" applyNumberFormat="1" applyFont="1" quotePrefix="0">
      <alignment horizontal="center" vertical="center"/>
    </xf>
    <xf fontId="880" fillId="0" borderId="0" numFmtId="164" xfId="0" applyNumberFormat="1" applyFont="1" quotePrefix="0">
      <alignment horizontal="center" vertical="center"/>
    </xf>
    <xf fontId="881" fillId="0" borderId="0" numFmtId="0" xfId="0" applyFont="1" quotePrefix="0">
      <alignment horizontal="center" vertical="center" wrapText="1"/>
    </xf>
    <xf fontId="882" fillId="0" borderId="0" numFmtId="4" xfId="0" applyNumberFormat="1" applyFont="1" quotePrefix="0">
      <alignment horizontal="center" vertical="center"/>
    </xf>
    <xf fontId="883" fillId="0" borderId="0" numFmtId="164" xfId="0" applyNumberFormat="1" applyFont="1" quotePrefix="0">
      <alignment horizontal="center" vertical="center"/>
    </xf>
    <xf fontId="884" fillId="0" borderId="0" numFmtId="164" xfId="0" applyNumberFormat="1" applyFont="1" quotePrefix="0">
      <alignment horizontal="center" vertical="center"/>
    </xf>
    <xf fontId="885" fillId="0" borderId="0" numFmtId="165" xfId="0" applyNumberFormat="1" applyFont="1" quotePrefix="0">
      <alignment horizontal="center" vertical="center"/>
    </xf>
    <xf fontId="886" fillId="0" borderId="0" numFmtId="164" xfId="0" applyNumberFormat="1" applyFont="1" quotePrefix="0">
      <alignment horizontal="center" vertical="center"/>
    </xf>
    <xf fontId="887" fillId="0" borderId="0" numFmtId="164" xfId="0" applyNumberFormat="1" applyFont="1" quotePrefix="0">
      <alignment horizontal="center" vertical="center" wrapText="1"/>
    </xf>
    <xf fontId="888" fillId="0" borderId="0" numFmtId="4" xfId="0" applyNumberFormat="1" applyFont="1" quotePrefix="0">
      <alignment horizontal="center" vertical="center"/>
    </xf>
    <xf fontId="889" fillId="0" borderId="0" numFmtId="164" xfId="0" applyNumberFormat="1" applyFont="1" quotePrefix="0">
      <alignment horizontal="center" vertical="center"/>
    </xf>
    <xf fontId="890" fillId="0" borderId="0" numFmtId="0" xfId="0" applyFont="1" quotePrefix="0">
      <alignment horizontal="center" vertical="center" wrapText="1"/>
    </xf>
    <xf fontId="891" fillId="0" borderId="0" numFmtId="4" xfId="0" applyNumberFormat="1" applyFont="1" quotePrefix="0">
      <alignment horizontal="center" vertical="center"/>
    </xf>
    <xf fontId="892" fillId="0" borderId="0" numFmtId="164" xfId="0" applyNumberFormat="1" applyFont="1" quotePrefix="0">
      <alignment horizontal="center" vertical="center"/>
    </xf>
    <xf fontId="893" fillId="0" borderId="0" numFmtId="164" xfId="0" applyNumberFormat="1" applyFont="1" quotePrefix="0">
      <alignment horizontal="center" vertical="center"/>
    </xf>
    <xf fontId="894" fillId="0" borderId="0" numFmtId="165" xfId="0" applyNumberFormat="1" applyFont="1" quotePrefix="0">
      <alignment horizontal="center" vertical="center"/>
    </xf>
    <xf fontId="895" fillId="0" borderId="0" numFmtId="164" xfId="0" applyNumberFormat="1" applyFont="1" quotePrefix="0">
      <alignment horizontal="center" vertical="center"/>
    </xf>
    <xf fontId="896" fillId="0" borderId="0" numFmtId="164" xfId="0" applyNumberFormat="1" applyFont="1" quotePrefix="0">
      <alignment horizontal="center" vertical="center" wrapText="1"/>
    </xf>
    <xf fontId="897" fillId="0" borderId="0" numFmtId="4" xfId="0" applyNumberFormat="1" applyFont="1" quotePrefix="0">
      <alignment horizontal="center" vertical="center"/>
    </xf>
    <xf fontId="898" fillId="0" borderId="0" numFmtId="164" xfId="0" applyNumberFormat="1" applyFont="1" quotePrefix="0">
      <alignment horizontal="center" vertical="center"/>
    </xf>
    <xf fontId="899" fillId="0" borderId="0" numFmtId="0" xfId="0" applyFont="1" quotePrefix="0">
      <alignment horizontal="center" vertical="center" wrapText="1"/>
    </xf>
    <xf fontId="900" fillId="0" borderId="0" numFmtId="4" xfId="0" applyNumberFormat="1" applyFont="1" quotePrefix="0">
      <alignment horizontal="center" vertical="center"/>
    </xf>
    <xf fontId="901" fillId="0" borderId="0" numFmtId="164" xfId="0" applyNumberFormat="1" applyFont="1" quotePrefix="0">
      <alignment horizontal="center" vertical="center"/>
    </xf>
    <xf fontId="902" fillId="0" borderId="0" numFmtId="164" xfId="0" applyNumberFormat="1" applyFont="1" quotePrefix="0">
      <alignment horizontal="center" vertical="center"/>
    </xf>
    <xf fontId="903" fillId="0" borderId="0" numFmtId="165" xfId="0" applyNumberFormat="1" applyFont="1" quotePrefix="0">
      <alignment horizontal="center" vertical="center"/>
    </xf>
    <xf fontId="904" fillId="0" borderId="0" numFmtId="164" xfId="0" applyNumberFormat="1" applyFont="1" quotePrefix="0">
      <alignment horizontal="center" vertical="center"/>
    </xf>
    <xf fontId="905" fillId="0" borderId="0" numFmtId="164" xfId="0" applyNumberFormat="1" applyFont="1" quotePrefix="0">
      <alignment horizontal="center" vertical="center" wrapText="1"/>
    </xf>
    <xf fontId="906" fillId="0" borderId="0" numFmtId="4" xfId="0" applyNumberFormat="1" applyFont="1" quotePrefix="0">
      <alignment horizontal="center" vertical="center"/>
    </xf>
    <xf fontId="907" fillId="0" borderId="0" numFmtId="164" xfId="0" applyNumberFormat="1" applyFont="1" quotePrefix="0">
      <alignment horizontal="center" vertical="center"/>
    </xf>
    <xf fontId="908" fillId="0" borderId="0" numFmtId="0" xfId="0" applyFont="1" quotePrefix="0">
      <alignment horizontal="center" vertical="center" wrapText="1"/>
    </xf>
    <xf fontId="909" fillId="0" borderId="0" numFmtId="4" xfId="0" applyNumberFormat="1" applyFont="1" quotePrefix="0">
      <alignment horizontal="center" vertical="center"/>
    </xf>
    <xf fontId="910" fillId="0" borderId="0" numFmtId="164" xfId="0" applyNumberFormat="1" applyFont="1" quotePrefix="0">
      <alignment horizontal="center" vertical="center"/>
    </xf>
    <xf fontId="911" fillId="0" borderId="0" numFmtId="164" xfId="0" applyNumberFormat="1" applyFont="1" quotePrefix="0">
      <alignment horizontal="center" vertical="center"/>
    </xf>
    <xf fontId="912" fillId="0" borderId="0" numFmtId="165" xfId="0" applyNumberFormat="1" applyFont="1" quotePrefix="0">
      <alignment horizontal="center" vertical="center"/>
    </xf>
    <xf fontId="913" fillId="0" borderId="0" numFmtId="164" xfId="0" applyNumberFormat="1" applyFont="1" quotePrefix="0">
      <alignment horizontal="center" vertical="center"/>
    </xf>
    <xf fontId="914" fillId="0" borderId="0" numFmtId="164" xfId="0" applyNumberFormat="1" applyFont="1" quotePrefix="0">
      <alignment horizontal="center" vertical="center" wrapText="1"/>
    </xf>
    <xf fontId="915" fillId="0" borderId="0" numFmtId="4" xfId="0" applyNumberFormat="1" applyFont="1" quotePrefix="0">
      <alignment horizontal="center" vertical="center"/>
    </xf>
    <xf fontId="916" fillId="0" borderId="0" numFmtId="164" xfId="0" applyNumberFormat="1" applyFont="1" quotePrefix="0">
      <alignment horizontal="center" vertical="center"/>
    </xf>
    <xf fontId="917" fillId="0" borderId="0" numFmtId="0" xfId="0" applyFont="1" quotePrefix="0">
      <alignment horizontal="center" vertical="center" wrapText="1"/>
    </xf>
    <xf fontId="918" fillId="0" borderId="0" numFmtId="4" xfId="0" applyNumberFormat="1" applyFont="1" quotePrefix="0">
      <alignment horizontal="center" vertical="center"/>
    </xf>
    <xf fontId="919" fillId="0" borderId="0" numFmtId="164" xfId="0" applyNumberFormat="1" applyFont="1" quotePrefix="0">
      <alignment horizontal="center" vertical="center"/>
    </xf>
    <xf fontId="920" fillId="0" borderId="0" numFmtId="164" xfId="0" applyNumberFormat="1" applyFont="1" quotePrefix="0">
      <alignment horizontal="center" vertical="center"/>
    </xf>
    <xf fontId="921" fillId="0" borderId="0" numFmtId="165" xfId="0" applyNumberFormat="1" applyFont="1" quotePrefix="0">
      <alignment horizontal="center" vertical="center"/>
    </xf>
    <xf fontId="922" fillId="0" borderId="0" numFmtId="164" xfId="0" applyNumberFormat="1" applyFont="1" quotePrefix="0">
      <alignment horizontal="center" vertical="center"/>
    </xf>
    <xf fontId="923" fillId="0" borderId="0" numFmtId="164" xfId="0" applyNumberFormat="1" applyFont="1" quotePrefix="0">
      <alignment horizontal="center" vertical="center" wrapText="1"/>
    </xf>
    <xf fontId="924" fillId="0" borderId="0" numFmtId="4" xfId="0" applyNumberFormat="1" applyFont="1" quotePrefix="0">
      <alignment horizontal="center" vertical="center"/>
    </xf>
    <xf fontId="925" fillId="0" borderId="0" numFmtId="164" xfId="0" applyNumberFormat="1" applyFont="1" quotePrefix="0">
      <alignment horizontal="center" vertical="center"/>
    </xf>
    <xf fontId="926" fillId="0" borderId="0" numFmtId="0" xfId="0" applyFont="1" quotePrefix="0">
      <alignment horizontal="center" vertical="center" wrapText="1"/>
    </xf>
    <xf fontId="927" fillId="0" borderId="0" numFmtId="4" xfId="0" applyNumberFormat="1" applyFont="1" quotePrefix="0">
      <alignment horizontal="center" vertical="center"/>
    </xf>
    <xf fontId="928" fillId="0" borderId="0" numFmtId="164" xfId="0" applyNumberFormat="1" applyFont="1" quotePrefix="0">
      <alignment horizontal="center" vertical="center"/>
    </xf>
    <xf fontId="929" fillId="0" borderId="0" numFmtId="164" xfId="0" applyNumberFormat="1" applyFont="1" quotePrefix="0">
      <alignment horizontal="center" vertical="center"/>
    </xf>
    <xf fontId="930" fillId="0" borderId="0" numFmtId="165" xfId="0" applyNumberFormat="1" applyFont="1" quotePrefix="0">
      <alignment horizontal="center" vertical="center"/>
    </xf>
    <xf fontId="931" fillId="0" borderId="0" numFmtId="164" xfId="0" applyNumberFormat="1" applyFont="1" quotePrefix="0">
      <alignment horizontal="center" vertical="center"/>
    </xf>
    <xf fontId="932" fillId="0" borderId="0" numFmtId="164" xfId="0" applyNumberFormat="1" applyFont="1" quotePrefix="0">
      <alignment horizontal="center" vertical="center" wrapText="1"/>
    </xf>
    <xf fontId="933" fillId="0" borderId="0" numFmtId="4" xfId="0" applyNumberFormat="1" applyFont="1" quotePrefix="0">
      <alignment horizontal="center" vertical="center"/>
    </xf>
    <xf fontId="934" fillId="0" borderId="0" numFmtId="164" xfId="0" applyNumberFormat="1" applyFont="1" quotePrefix="0">
      <alignment horizontal="center" vertical="center"/>
    </xf>
    <xf fontId="935" fillId="0" borderId="0" numFmtId="0" xfId="0" applyFont="1" quotePrefix="0">
      <alignment horizontal="center" vertical="center" wrapText="1"/>
    </xf>
    <xf fontId="936" fillId="0" borderId="0" numFmtId="4" xfId="0" applyNumberFormat="1" applyFont="1" quotePrefix="0">
      <alignment horizontal="center" vertical="center"/>
    </xf>
    <xf fontId="937" fillId="0" borderId="0" numFmtId="164" xfId="0" applyNumberFormat="1" applyFont="1" quotePrefix="0">
      <alignment horizontal="center" vertical="center"/>
    </xf>
    <xf fontId="938" fillId="0" borderId="0" numFmtId="164" xfId="0" applyNumberFormat="1" applyFont="1" quotePrefix="0">
      <alignment horizontal="center" vertical="center"/>
    </xf>
    <xf fontId="939" fillId="0" borderId="0" numFmtId="165" xfId="0" applyNumberFormat="1" applyFont="1" quotePrefix="0">
      <alignment horizontal="center" vertical="center"/>
    </xf>
    <xf fontId="940" fillId="0" borderId="0" numFmtId="164" xfId="0" applyNumberFormat="1" applyFont="1" quotePrefix="0">
      <alignment horizontal="center" vertical="center"/>
    </xf>
    <xf fontId="941" fillId="0" borderId="0" numFmtId="164" xfId="0" applyNumberFormat="1" applyFont="1" quotePrefix="0">
      <alignment horizontal="center" vertical="center" wrapText="1"/>
    </xf>
    <xf fontId="942" fillId="0" borderId="0" numFmtId="4" xfId="0" applyNumberFormat="1" applyFont="1" quotePrefix="0">
      <alignment horizontal="center" vertical="center"/>
    </xf>
    <xf fontId="943" fillId="0" borderId="0" numFmtId="164" xfId="0" applyNumberFormat="1" applyFont="1" quotePrefix="0">
      <alignment horizontal="center" vertical="center"/>
    </xf>
    <xf fontId="944" fillId="0" borderId="0" numFmtId="0" xfId="0" applyFont="1" quotePrefix="0">
      <alignment horizontal="center" vertical="center" wrapText="1"/>
    </xf>
    <xf fontId="945" fillId="0" borderId="0" numFmtId="4" xfId="0" applyNumberFormat="1" applyFont="1" quotePrefix="0">
      <alignment horizontal="center" vertical="center"/>
    </xf>
    <xf fontId="946" fillId="0" borderId="0" numFmtId="164" xfId="0" applyNumberFormat="1" applyFont="1" quotePrefix="0">
      <alignment horizontal="center" vertical="center"/>
    </xf>
    <xf fontId="947" fillId="0" borderId="0" numFmtId="164" xfId="0" applyNumberFormat="1" applyFont="1" quotePrefix="0">
      <alignment horizontal="center" vertical="center"/>
    </xf>
    <xf fontId="948" fillId="0" borderId="0" numFmtId="165" xfId="0" applyNumberFormat="1" applyFont="1" quotePrefix="0">
      <alignment horizontal="center" vertical="center"/>
    </xf>
    <xf fontId="949" fillId="0" borderId="0" numFmtId="164" xfId="0" applyNumberFormat="1" applyFont="1" quotePrefix="0">
      <alignment horizontal="center" vertical="center"/>
    </xf>
    <xf fontId="950" fillId="0" borderId="0" numFmtId="164" xfId="0" applyNumberFormat="1" applyFont="1" quotePrefix="0">
      <alignment horizontal="center" vertical="center" wrapText="1"/>
    </xf>
    <xf fontId="951" fillId="0" borderId="0" numFmtId="4" xfId="0" applyNumberFormat="1" applyFont="1" quotePrefix="0">
      <alignment horizontal="center" vertical="center"/>
    </xf>
    <xf fontId="952" fillId="0" borderId="0" numFmtId="164" xfId="0" applyNumberFormat="1" applyFont="1" quotePrefix="0">
      <alignment horizontal="center" vertical="center"/>
    </xf>
    <xf fontId="953" fillId="0" borderId="0" numFmtId="0" xfId="0" applyFont="1" quotePrefix="0">
      <alignment horizontal="center" vertical="center" wrapText="1"/>
    </xf>
    <xf fontId="954" fillId="0" borderId="0" numFmtId="4" xfId="0" applyNumberFormat="1" applyFont="1" quotePrefix="0">
      <alignment horizontal="center" vertical="center"/>
    </xf>
    <xf fontId="955" fillId="0" borderId="0" numFmtId="164" xfId="0" applyNumberFormat="1" applyFont="1" quotePrefix="0">
      <alignment horizontal="center" vertical="center"/>
    </xf>
    <xf fontId="956" fillId="0" borderId="0" numFmtId="164" xfId="0" applyNumberFormat="1" applyFont="1" quotePrefix="0">
      <alignment horizontal="center" vertical="center"/>
    </xf>
    <xf fontId="957" fillId="0" borderId="0" numFmtId="165" xfId="0" applyNumberFormat="1" applyFont="1" quotePrefix="0">
      <alignment horizontal="center" vertical="center"/>
    </xf>
    <xf fontId="958" fillId="0" borderId="0" numFmtId="164" xfId="0" applyNumberFormat="1" applyFont="1" quotePrefix="0">
      <alignment horizontal="center" vertical="center"/>
    </xf>
    <xf fontId="959" fillId="0" borderId="0" numFmtId="164" xfId="0" applyNumberFormat="1" applyFont="1" quotePrefix="0">
      <alignment horizontal="center" vertical="center" wrapText="1"/>
    </xf>
    <xf fontId="960" fillId="0" borderId="0" numFmtId="4" xfId="0" applyNumberFormat="1" applyFont="1" quotePrefix="0">
      <alignment horizontal="center" vertical="center"/>
    </xf>
    <xf fontId="961" fillId="0" borderId="0" numFmtId="164" xfId="0" applyNumberFormat="1" applyFont="1" quotePrefix="0">
      <alignment horizontal="center" vertical="center"/>
    </xf>
    <xf fontId="962" fillId="0" borderId="0" numFmtId="0" xfId="0" applyFont="1" quotePrefix="0">
      <alignment horizontal="center" vertical="center" wrapText="1"/>
    </xf>
    <xf fontId="963" fillId="0" borderId="0" numFmtId="4" xfId="0" applyNumberFormat="1" applyFont="1" quotePrefix="0">
      <alignment horizontal="center" vertical="center"/>
    </xf>
    <xf fontId="964" fillId="0" borderId="0" numFmtId="164" xfId="0" applyNumberFormat="1" applyFont="1" quotePrefix="0">
      <alignment horizontal="center" vertical="center"/>
    </xf>
    <xf fontId="965" fillId="0" borderId="0" numFmtId="164" xfId="0" applyNumberFormat="1" applyFont="1" quotePrefix="0">
      <alignment horizontal="center" vertical="center"/>
    </xf>
    <xf fontId="966" fillId="0" borderId="0" numFmtId="165" xfId="0" applyNumberFormat="1" applyFont="1" quotePrefix="0">
      <alignment horizontal="center" vertical="center"/>
    </xf>
    <xf fontId="967" fillId="0" borderId="0" numFmtId="164" xfId="0" applyNumberFormat="1" applyFont="1" quotePrefix="0">
      <alignment horizontal="center" vertical="center"/>
    </xf>
    <xf fontId="968" fillId="0" borderId="0" numFmtId="164" xfId="0" applyNumberFormat="1" applyFont="1" quotePrefix="0">
      <alignment horizontal="center" vertical="center" wrapText="1"/>
    </xf>
    <xf fontId="969" fillId="0" borderId="0" numFmtId="4" xfId="0" applyNumberFormat="1" applyFont="1" quotePrefix="0">
      <alignment horizontal="center" vertical="center"/>
    </xf>
    <xf fontId="970" fillId="0" borderId="0" numFmtId="164" xfId="0" applyNumberFormat="1" applyFont="1" quotePrefix="0">
      <alignment horizontal="center" vertical="center"/>
    </xf>
    <xf fontId="971" fillId="0" borderId="0" numFmtId="0" xfId="0" applyFont="1" quotePrefix="0">
      <alignment horizontal="center" vertical="center" wrapText="1"/>
    </xf>
    <xf fontId="972" fillId="0" borderId="0" numFmtId="4" xfId="0" applyNumberFormat="1" applyFont="1" quotePrefix="0">
      <alignment horizontal="center" vertical="center"/>
    </xf>
    <xf fontId="973" fillId="0" borderId="0" numFmtId="164" xfId="0" applyNumberFormat="1" applyFont="1" quotePrefix="0">
      <alignment horizontal="center" vertical="center"/>
    </xf>
    <xf fontId="974" fillId="0" borderId="0" numFmtId="164" xfId="0" applyNumberFormat="1" applyFont="1" quotePrefix="0">
      <alignment horizontal="center" vertical="center"/>
    </xf>
    <xf fontId="975" fillId="0" borderId="0" numFmtId="165" xfId="0" applyNumberFormat="1" applyFont="1" quotePrefix="0">
      <alignment horizontal="center" vertical="center"/>
    </xf>
    <xf fontId="976" fillId="0" borderId="0" numFmtId="164" xfId="0" applyNumberFormat="1" applyFont="1" quotePrefix="0">
      <alignment horizontal="center" vertical="center"/>
    </xf>
    <xf fontId="977" fillId="0" borderId="0" numFmtId="164" xfId="0" applyNumberFormat="1" applyFont="1" quotePrefix="0">
      <alignment horizontal="center" vertical="center" wrapText="1"/>
    </xf>
    <xf fontId="978" fillId="0" borderId="0" numFmtId="4" xfId="0" applyNumberFormat="1" applyFont="1" quotePrefix="0">
      <alignment horizontal="center" vertical="center"/>
    </xf>
    <xf fontId="979" fillId="0" borderId="0" numFmtId="164" xfId="0" applyNumberFormat="1" applyFont="1" quotePrefix="0">
      <alignment horizontal="center" vertical="center"/>
    </xf>
    <xf fontId="980" fillId="0" borderId="0" numFmtId="0" xfId="0" applyFont="1" quotePrefix="0">
      <alignment horizontal="center" vertical="center" wrapText="1"/>
    </xf>
    <xf fontId="981" fillId="0" borderId="0" numFmtId="4" xfId="0" applyNumberFormat="1" applyFont="1" quotePrefix="0">
      <alignment horizontal="center" vertical="center"/>
    </xf>
    <xf fontId="982" fillId="0" borderId="0" numFmtId="164" xfId="0" applyNumberFormat="1" applyFont="1" quotePrefix="0">
      <alignment horizontal="center" vertical="center"/>
    </xf>
    <xf fontId="983" fillId="0" borderId="0" numFmtId="164" xfId="0" applyNumberFormat="1" applyFont="1" quotePrefix="0">
      <alignment horizontal="center" vertical="center"/>
    </xf>
    <xf fontId="984" fillId="0" borderId="0" numFmtId="165" xfId="0" applyNumberFormat="1" applyFont="1" quotePrefix="0">
      <alignment horizontal="center" vertical="center"/>
    </xf>
    <xf fontId="985" fillId="0" borderId="0" numFmtId="164" xfId="0" applyNumberFormat="1" applyFont="1" quotePrefix="0">
      <alignment horizontal="center" vertical="center"/>
    </xf>
    <xf fontId="986" fillId="0" borderId="0" numFmtId="164" xfId="0" applyNumberFormat="1" applyFont="1" quotePrefix="0">
      <alignment horizontal="center" vertical="center" wrapText="1"/>
    </xf>
    <xf fontId="987" fillId="0" borderId="0" numFmtId="4" xfId="0" applyNumberFormat="1" applyFont="1" quotePrefix="0">
      <alignment horizontal="center" vertical="center"/>
    </xf>
    <xf fontId="988" fillId="0" borderId="0" numFmtId="164" xfId="0" applyNumberFormat="1" applyFont="1" quotePrefix="0">
      <alignment horizontal="center" vertical="center"/>
    </xf>
    <xf fontId="989" fillId="0" borderId="0" numFmtId="0" xfId="0" applyFont="1" quotePrefix="0">
      <alignment horizontal="center" vertical="center" wrapText="1"/>
    </xf>
    <xf fontId="990" fillId="0" borderId="0" numFmtId="4" xfId="0" applyNumberFormat="1" applyFont="1" quotePrefix="0">
      <alignment horizontal="center" vertical="center"/>
    </xf>
    <xf fontId="991" fillId="0" borderId="0" numFmtId="164" xfId="0" applyNumberFormat="1" applyFont="1" quotePrefix="0">
      <alignment horizontal="center" vertical="center"/>
    </xf>
    <xf fontId="992" fillId="0" borderId="0" numFmtId="164" xfId="0" applyNumberFormat="1" applyFont="1" quotePrefix="0">
      <alignment horizontal="center" vertical="center"/>
    </xf>
    <xf fontId="993" fillId="0" borderId="0" numFmtId="165" xfId="0" applyNumberFormat="1" applyFont="1" quotePrefix="0">
      <alignment horizontal="center" vertical="center"/>
    </xf>
    <xf fontId="994" fillId="0" borderId="0" numFmtId="164" xfId="0" applyNumberFormat="1" applyFont="1" quotePrefix="0">
      <alignment horizontal="center" vertical="center"/>
    </xf>
    <xf fontId="995" fillId="0" borderId="0" numFmtId="164" xfId="0" applyNumberFormat="1" applyFont="1" quotePrefix="0">
      <alignment horizontal="center" vertical="center" wrapText="1"/>
    </xf>
    <xf fontId="996" fillId="0" borderId="0" numFmtId="4" xfId="0" applyNumberFormat="1" applyFont="1" quotePrefix="0">
      <alignment horizontal="center" vertical="center"/>
    </xf>
    <xf fontId="997" fillId="0" borderId="0" numFmtId="164" xfId="0" applyNumberFormat="1" applyFont="1" quotePrefix="0">
      <alignment horizontal="center" vertical="center"/>
    </xf>
    <xf fontId="998" fillId="0" borderId="0" numFmtId="164" xfId="0" applyNumberFormat="1" applyFont="1" quotePrefix="0">
      <alignment horizontal="center" vertical="center" wrapText="1"/>
    </xf>
    <xf fontId="999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999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000" fillId="0" borderId="0" numFmtId="0" xfId="0" applyFont="1" quotePrefix="0">
      <alignment horizontal="center" vertical="center" wrapText="1"/>
    </xf>
    <xf fontId="1001" fillId="0" borderId="0" numFmtId="4" xfId="0" applyNumberFormat="1" applyFont="1" quotePrefix="0">
      <alignment horizontal="center" vertical="center"/>
    </xf>
    <xf fontId="1002" fillId="0" borderId="0" numFmtId="164" xfId="0" applyNumberFormat="1" applyFont="1" quotePrefix="0">
      <alignment horizontal="center" vertical="center"/>
    </xf>
    <xf fontId="1003" fillId="0" borderId="0" numFmtId="164" xfId="0" applyNumberFormat="1" applyFont="1" quotePrefix="0">
      <alignment horizontal="center" vertical="center"/>
    </xf>
    <xf fontId="1004" fillId="0" borderId="0" numFmtId="165" xfId="0" applyNumberFormat="1" applyFont="1" quotePrefix="0">
      <alignment horizontal="center" vertical="center"/>
    </xf>
    <xf fontId="1005" fillId="0" borderId="0" numFmtId="164" xfId="0" applyNumberFormat="1" applyFont="1" quotePrefix="0">
      <alignment horizontal="center" vertical="center"/>
    </xf>
    <xf fontId="1006" fillId="0" borderId="0" numFmtId="164" xfId="0" applyNumberFormat="1" applyFont="1" quotePrefix="0">
      <alignment horizontal="center" vertical="center" wrapText="1"/>
    </xf>
    <xf fontId="1007" fillId="0" borderId="0" numFmtId="4" xfId="0" applyNumberFormat="1" applyFont="1" quotePrefix="0">
      <alignment horizontal="center" vertical="center"/>
    </xf>
    <xf fontId="1008" fillId="0" borderId="0" numFmtId="164" xfId="0" applyNumberFormat="1" applyFont="1" quotePrefix="0">
      <alignment horizontal="center" vertical="center"/>
    </xf>
    <xf fontId="1009" fillId="0" borderId="0" numFmtId="0" xfId="0" applyFont="1" quotePrefix="0">
      <alignment horizontal="center" vertical="center" wrapText="1"/>
    </xf>
    <xf fontId="1010" fillId="0" borderId="0" numFmtId="4" xfId="0" applyNumberFormat="1" applyFont="1" quotePrefix="0">
      <alignment horizontal="center" vertical="center"/>
    </xf>
    <xf fontId="1011" fillId="0" borderId="0" numFmtId="164" xfId="0" applyNumberFormat="1" applyFont="1" quotePrefix="0">
      <alignment horizontal="center" vertical="center"/>
    </xf>
    <xf fontId="1012" fillId="0" borderId="0" numFmtId="164" xfId="0" applyNumberFormat="1" applyFont="1" quotePrefix="0">
      <alignment horizontal="center" vertical="center"/>
    </xf>
    <xf fontId="1013" fillId="0" borderId="0" numFmtId="165" xfId="0" applyNumberFormat="1" applyFont="1" quotePrefix="0">
      <alignment horizontal="center" vertical="center"/>
    </xf>
    <xf fontId="1014" fillId="0" borderId="0" numFmtId="164" xfId="0" applyNumberFormat="1" applyFont="1" quotePrefix="0">
      <alignment horizontal="center" vertical="center"/>
    </xf>
    <xf fontId="1015" fillId="0" borderId="0" numFmtId="164" xfId="0" applyNumberFormat="1" applyFont="1" quotePrefix="0">
      <alignment horizontal="center" vertical="center" wrapText="1"/>
    </xf>
    <xf fontId="1016" fillId="0" borderId="0" numFmtId="4" xfId="0" applyNumberFormat="1" applyFont="1" quotePrefix="0">
      <alignment horizontal="center" vertical="center"/>
    </xf>
    <xf fontId="1017" fillId="0" borderId="0" numFmtId="164" xfId="0" applyNumberFormat="1" applyFont="1" quotePrefix="0">
      <alignment horizontal="center" vertical="center"/>
    </xf>
    <xf fontId="1018" fillId="0" borderId="0" numFmtId="0" xfId="0" applyFont="1" quotePrefix="0">
      <alignment horizontal="center" vertical="center" wrapText="1"/>
    </xf>
    <xf fontId="1019" fillId="0" borderId="0" numFmtId="4" xfId="0" applyNumberFormat="1" applyFont="1" quotePrefix="0">
      <alignment horizontal="center" vertical="center"/>
    </xf>
    <xf fontId="1020" fillId="0" borderId="0" numFmtId="164" xfId="0" applyNumberFormat="1" applyFont="1" quotePrefix="0">
      <alignment horizontal="center" vertical="center"/>
    </xf>
    <xf fontId="1021" fillId="0" borderId="0" numFmtId="164" xfId="0" applyNumberFormat="1" applyFont="1" quotePrefix="0">
      <alignment horizontal="center" vertical="center"/>
    </xf>
    <xf fontId="1022" fillId="0" borderId="0" numFmtId="165" xfId="0" applyNumberFormat="1" applyFont="1" quotePrefix="0">
      <alignment horizontal="center" vertical="center"/>
    </xf>
    <xf fontId="1023" fillId="0" borderId="0" numFmtId="164" xfId="0" applyNumberFormat="1" applyFont="1" quotePrefix="0">
      <alignment horizontal="center" vertical="center"/>
    </xf>
    <xf fontId="1024" fillId="0" borderId="0" numFmtId="164" xfId="0" applyNumberFormat="1" applyFont="1" quotePrefix="0">
      <alignment horizontal="center" vertical="center" wrapText="1"/>
    </xf>
    <xf fontId="1025" fillId="0" borderId="0" numFmtId="4" xfId="0" applyNumberFormat="1" applyFont="1" quotePrefix="0">
      <alignment horizontal="center" vertical="center"/>
    </xf>
    <xf fontId="1026" fillId="0" borderId="0" numFmtId="164" xfId="0" applyNumberFormat="1" applyFont="1" quotePrefix="0">
      <alignment horizontal="center" vertical="center"/>
    </xf>
    <xf fontId="1027" fillId="0" borderId="0" numFmtId="0" xfId="0" applyFont="1" quotePrefix="0">
      <alignment horizontal="center" vertical="center" wrapText="1"/>
    </xf>
    <xf fontId="1028" fillId="0" borderId="0" numFmtId="4" xfId="0" applyNumberFormat="1" applyFont="1" quotePrefix="0">
      <alignment horizontal="center" vertical="center"/>
    </xf>
    <xf fontId="1029" fillId="0" borderId="0" numFmtId="164" xfId="0" applyNumberFormat="1" applyFont="1" quotePrefix="0">
      <alignment horizontal="center" vertical="center"/>
    </xf>
    <xf fontId="1030" fillId="0" borderId="0" numFmtId="164" xfId="0" applyNumberFormat="1" applyFont="1" quotePrefix="0">
      <alignment horizontal="center" vertical="center"/>
    </xf>
    <xf fontId="1031" fillId="0" borderId="0" numFmtId="165" xfId="0" applyNumberFormat="1" applyFont="1" quotePrefix="0">
      <alignment horizontal="center" vertical="center"/>
    </xf>
    <xf fontId="1032" fillId="0" borderId="0" numFmtId="164" xfId="0" applyNumberFormat="1" applyFont="1" quotePrefix="0">
      <alignment horizontal="center" vertical="center"/>
    </xf>
    <xf fontId="1033" fillId="0" borderId="0" numFmtId="164" xfId="0" applyNumberFormat="1" applyFont="1" quotePrefix="0">
      <alignment horizontal="center" vertical="center" wrapText="1"/>
    </xf>
    <xf fontId="1034" fillId="0" borderId="0" numFmtId="4" xfId="0" applyNumberFormat="1" applyFont="1" quotePrefix="0">
      <alignment horizontal="center" vertical="center"/>
    </xf>
    <xf fontId="1035" fillId="0" borderId="0" numFmtId="164" xfId="0" applyNumberFormat="1" applyFont="1" quotePrefix="0">
      <alignment horizontal="center" vertical="center"/>
    </xf>
    <xf fontId="1036" fillId="0" borderId="0" numFmtId="0" xfId="0" applyFont="1" quotePrefix="0">
      <alignment horizontal="center" vertical="center" wrapText="1"/>
    </xf>
    <xf fontId="1037" fillId="0" borderId="0" numFmtId="4" xfId="0" applyNumberFormat="1" applyFont="1" quotePrefix="0">
      <alignment horizontal="center" vertical="center"/>
    </xf>
    <xf fontId="1038" fillId="0" borderId="0" numFmtId="164" xfId="0" applyNumberFormat="1" applyFont="1" quotePrefix="0">
      <alignment horizontal="center" vertical="center"/>
    </xf>
    <xf fontId="1039" fillId="0" borderId="0" numFmtId="164" xfId="0" applyNumberFormat="1" applyFont="1" quotePrefix="0">
      <alignment horizontal="center" vertical="center"/>
    </xf>
    <xf fontId="1040" fillId="0" borderId="0" numFmtId="165" xfId="0" applyNumberFormat="1" applyFont="1" quotePrefix="0">
      <alignment horizontal="center" vertical="center"/>
    </xf>
    <xf fontId="1041" fillId="0" borderId="0" numFmtId="164" xfId="0" applyNumberFormat="1" applyFont="1" quotePrefix="0">
      <alignment horizontal="center" vertical="center"/>
    </xf>
    <xf fontId="1042" fillId="0" borderId="0" numFmtId="164" xfId="0" applyNumberFormat="1" applyFont="1" quotePrefix="0">
      <alignment horizontal="center" vertical="center" wrapText="1"/>
    </xf>
    <xf fontId="1043" fillId="0" borderId="0" numFmtId="4" xfId="0" applyNumberFormat="1" applyFont="1" quotePrefix="0">
      <alignment horizontal="center" vertical="center"/>
    </xf>
    <xf fontId="1044" fillId="0" borderId="0" numFmtId="164" xfId="0" applyNumberFormat="1" applyFont="1" quotePrefix="0">
      <alignment horizontal="center" vertical="center"/>
    </xf>
    <xf fontId="1045" fillId="0" borderId="0" numFmtId="0" xfId="0" applyFont="1" quotePrefix="0">
      <alignment horizontal="center" vertical="center" wrapText="1"/>
    </xf>
    <xf fontId="1046" fillId="0" borderId="0" numFmtId="4" xfId="0" applyNumberFormat="1" applyFont="1" quotePrefix="0">
      <alignment horizontal="center" vertical="center"/>
    </xf>
    <xf fontId="1047" fillId="0" borderId="0" numFmtId="164" xfId="0" applyNumberFormat="1" applyFont="1" quotePrefix="0">
      <alignment horizontal="center" vertical="center"/>
    </xf>
    <xf fontId="1048" fillId="0" borderId="0" numFmtId="164" xfId="0" applyNumberFormat="1" applyFont="1" quotePrefix="0">
      <alignment horizontal="center" vertical="center"/>
    </xf>
    <xf fontId="1049" fillId="0" borderId="0" numFmtId="165" xfId="0" applyNumberFormat="1" applyFont="1" quotePrefix="0">
      <alignment horizontal="center" vertical="center"/>
    </xf>
    <xf fontId="1050" fillId="0" borderId="0" numFmtId="164" xfId="0" applyNumberFormat="1" applyFont="1" quotePrefix="0">
      <alignment horizontal="center" vertical="center"/>
    </xf>
    <xf fontId="1051" fillId="0" borderId="0" numFmtId="164" xfId="0" applyNumberFormat="1" applyFont="1" quotePrefix="0">
      <alignment horizontal="center" vertical="center" wrapText="1"/>
    </xf>
    <xf fontId="1052" fillId="0" borderId="0" numFmtId="4" xfId="0" applyNumberFormat="1" applyFont="1" quotePrefix="0">
      <alignment horizontal="center" vertical="center"/>
    </xf>
    <xf fontId="1053" fillId="0" borderId="0" numFmtId="164" xfId="0" applyNumberFormat="1" applyFont="1" quotePrefix="0">
      <alignment horizontal="center" vertical="center"/>
    </xf>
    <xf fontId="1054" fillId="0" borderId="0" numFmtId="0" xfId="0" applyFont="1" quotePrefix="0">
      <alignment horizontal="center" vertical="center" wrapText="1"/>
    </xf>
    <xf fontId="1055" fillId="0" borderId="0" numFmtId="4" xfId="0" applyNumberFormat="1" applyFont="1" quotePrefix="0">
      <alignment horizontal="center" vertical="center"/>
    </xf>
    <xf fontId="1056" fillId="0" borderId="0" numFmtId="164" xfId="0" applyNumberFormat="1" applyFont="1" quotePrefix="0">
      <alignment horizontal="center" vertical="center"/>
    </xf>
    <xf fontId="1057" fillId="0" borderId="0" numFmtId="164" xfId="0" applyNumberFormat="1" applyFont="1" quotePrefix="0">
      <alignment horizontal="center" vertical="center"/>
    </xf>
    <xf fontId="1058" fillId="0" borderId="0" numFmtId="165" xfId="0" applyNumberFormat="1" applyFont="1" quotePrefix="0">
      <alignment horizontal="center" vertical="center"/>
    </xf>
    <xf fontId="1059" fillId="0" borderId="0" numFmtId="164" xfId="0" applyNumberFormat="1" applyFont="1" quotePrefix="0">
      <alignment horizontal="center" vertical="center"/>
    </xf>
    <xf fontId="1060" fillId="0" borderId="0" numFmtId="164" xfId="0" applyNumberFormat="1" applyFont="1" quotePrefix="0">
      <alignment horizontal="center" vertical="center" wrapText="1"/>
    </xf>
    <xf fontId="1061" fillId="0" borderId="0" numFmtId="4" xfId="0" applyNumberFormat="1" applyFont="1" quotePrefix="0">
      <alignment horizontal="center" vertical="center"/>
    </xf>
    <xf fontId="1062" fillId="0" borderId="0" numFmtId="164" xfId="0" applyNumberFormat="1" applyFont="1" quotePrefix="0">
      <alignment horizontal="center" vertical="center"/>
    </xf>
    <xf fontId="1063" fillId="0" borderId="0" numFmtId="0" xfId="0" applyFont="1" quotePrefix="0">
      <alignment horizontal="center" vertical="center" wrapText="1"/>
    </xf>
    <xf fontId="1064" fillId="0" borderId="0" numFmtId="4" xfId="0" applyNumberFormat="1" applyFont="1" quotePrefix="0">
      <alignment horizontal="center" vertical="center"/>
    </xf>
    <xf fontId="1065" fillId="0" borderId="0" numFmtId="164" xfId="0" applyNumberFormat="1" applyFont="1" quotePrefix="0">
      <alignment horizontal="center" vertical="center"/>
    </xf>
    <xf fontId="1066" fillId="0" borderId="0" numFmtId="164" xfId="0" applyNumberFormat="1" applyFont="1" quotePrefix="0">
      <alignment horizontal="center" vertical="center"/>
    </xf>
    <xf fontId="1067" fillId="0" borderId="0" numFmtId="165" xfId="0" applyNumberFormat="1" applyFont="1" quotePrefix="0">
      <alignment horizontal="center" vertical="center"/>
    </xf>
    <xf fontId="1068" fillId="0" borderId="0" numFmtId="164" xfId="0" applyNumberFormat="1" applyFont="1" quotePrefix="0">
      <alignment horizontal="center" vertical="center"/>
    </xf>
    <xf fontId="1069" fillId="0" borderId="0" numFmtId="164" xfId="0" applyNumberFormat="1" applyFont="1" quotePrefix="0">
      <alignment horizontal="center" vertical="center" wrapText="1"/>
    </xf>
    <xf fontId="1070" fillId="0" borderId="0" numFmtId="4" xfId="0" applyNumberFormat="1" applyFont="1" quotePrefix="0">
      <alignment horizontal="center" vertical="center"/>
    </xf>
    <xf fontId="1071" fillId="0" borderId="0" numFmtId="164" xfId="0" applyNumberFormat="1" applyFont="1" quotePrefix="0">
      <alignment horizontal="center" vertical="center"/>
    </xf>
    <xf fontId="1072" fillId="0" borderId="0" numFmtId="0" xfId="0" applyFont="1" quotePrefix="0">
      <alignment horizontal="center" vertical="center" wrapText="1"/>
    </xf>
    <xf fontId="1073" fillId="0" borderId="0" numFmtId="4" xfId="0" applyNumberFormat="1" applyFont="1" quotePrefix="0">
      <alignment horizontal="center" vertical="center"/>
    </xf>
    <xf fontId="1074" fillId="0" borderId="0" numFmtId="164" xfId="0" applyNumberFormat="1" applyFont="1" quotePrefix="0">
      <alignment horizontal="center" vertical="center"/>
    </xf>
    <xf fontId="1075" fillId="0" borderId="0" numFmtId="164" xfId="0" applyNumberFormat="1" applyFont="1" quotePrefix="0">
      <alignment horizontal="center" vertical="center"/>
    </xf>
    <xf fontId="1076" fillId="0" borderId="0" numFmtId="165" xfId="0" applyNumberFormat="1" applyFont="1" quotePrefix="0">
      <alignment horizontal="center" vertical="center"/>
    </xf>
    <xf fontId="1077" fillId="0" borderId="0" numFmtId="164" xfId="0" applyNumberFormat="1" applyFont="1" quotePrefix="0">
      <alignment horizontal="center" vertical="center"/>
    </xf>
    <xf fontId="1078" fillId="0" borderId="0" numFmtId="164" xfId="0" applyNumberFormat="1" applyFont="1" quotePrefix="0">
      <alignment horizontal="center" vertical="center" wrapText="1"/>
    </xf>
    <xf fontId="1079" fillId="0" borderId="0" numFmtId="4" xfId="0" applyNumberFormat="1" applyFont="1" quotePrefix="0">
      <alignment horizontal="center" vertical="center"/>
    </xf>
    <xf fontId="1080" fillId="0" borderId="0" numFmtId="164" xfId="0" applyNumberFormat="1" applyFont="1" quotePrefix="0">
      <alignment horizontal="center" vertical="center"/>
    </xf>
    <xf fontId="1081" fillId="0" borderId="0" numFmtId="0" xfId="0" applyFont="1" quotePrefix="0">
      <alignment horizontal="center" vertical="center" wrapText="1"/>
    </xf>
    <xf fontId="1082" fillId="0" borderId="0" numFmtId="4" xfId="0" applyNumberFormat="1" applyFont="1" quotePrefix="0">
      <alignment horizontal="center" vertical="center"/>
    </xf>
    <xf fontId="1083" fillId="0" borderId="0" numFmtId="164" xfId="0" applyNumberFormat="1" applyFont="1" quotePrefix="0">
      <alignment horizontal="center" vertical="center"/>
    </xf>
    <xf fontId="1084" fillId="0" borderId="0" numFmtId="164" xfId="0" applyNumberFormat="1" applyFont="1" quotePrefix="0">
      <alignment horizontal="center" vertical="center"/>
    </xf>
    <xf fontId="1085" fillId="0" borderId="0" numFmtId="165" xfId="0" applyNumberFormat="1" applyFont="1" quotePrefix="0">
      <alignment horizontal="center" vertical="center"/>
    </xf>
    <xf fontId="1086" fillId="0" borderId="0" numFmtId="164" xfId="0" applyNumberFormat="1" applyFont="1" quotePrefix="0">
      <alignment horizontal="center" vertical="center"/>
    </xf>
    <xf fontId="1087" fillId="0" borderId="0" numFmtId="164" xfId="0" applyNumberFormat="1" applyFont="1" quotePrefix="0">
      <alignment horizontal="center" vertical="center" wrapText="1"/>
    </xf>
    <xf fontId="1088" fillId="0" borderId="0" numFmtId="4" xfId="0" applyNumberFormat="1" applyFont="1" quotePrefix="0">
      <alignment horizontal="center" vertical="center"/>
    </xf>
    <xf fontId="1089" fillId="0" borderId="0" numFmtId="164" xfId="0" applyNumberFormat="1" applyFont="1" quotePrefix="0">
      <alignment horizontal="center" vertical="center"/>
    </xf>
    <xf fontId="1090" fillId="0" borderId="0" numFmtId="0" xfId="0" applyFont="1" quotePrefix="0">
      <alignment horizontal="center" vertical="center" wrapText="1"/>
    </xf>
    <xf fontId="1091" fillId="0" borderId="0" numFmtId="4" xfId="0" applyNumberFormat="1" applyFont="1" quotePrefix="0">
      <alignment horizontal="center" vertical="center"/>
    </xf>
    <xf fontId="1092" fillId="0" borderId="0" numFmtId="164" xfId="0" applyNumberFormat="1" applyFont="1" quotePrefix="0">
      <alignment horizontal="center" vertical="center"/>
    </xf>
    <xf fontId="1093" fillId="0" borderId="0" numFmtId="164" xfId="0" applyNumberFormat="1" applyFont="1" quotePrefix="0">
      <alignment horizontal="center" vertical="center"/>
    </xf>
    <xf fontId="1094" fillId="0" borderId="0" numFmtId="165" xfId="0" applyNumberFormat="1" applyFont="1" quotePrefix="0">
      <alignment horizontal="center" vertical="center"/>
    </xf>
    <xf fontId="1095" fillId="0" borderId="0" numFmtId="164" xfId="0" applyNumberFormat="1" applyFont="1" quotePrefix="0">
      <alignment horizontal="center" vertical="center"/>
    </xf>
    <xf fontId="1096" fillId="0" borderId="0" numFmtId="164" xfId="0" applyNumberFormat="1" applyFont="1" quotePrefix="0">
      <alignment horizontal="center" vertical="center" wrapText="1"/>
    </xf>
    <xf fontId="1097" fillId="0" borderId="0" numFmtId="4" xfId="0" applyNumberFormat="1" applyFont="1" quotePrefix="0">
      <alignment horizontal="center" vertical="center"/>
    </xf>
    <xf fontId="1098" fillId="0" borderId="0" numFmtId="164" xfId="0" applyNumberFormat="1" applyFont="1" quotePrefix="0">
      <alignment horizontal="center" vertical="center"/>
    </xf>
    <xf fontId="1099" fillId="0" borderId="0" numFmtId="0" xfId="0" applyFont="1" quotePrefix="0">
      <alignment horizontal="center" vertical="center" wrapText="1"/>
    </xf>
    <xf fontId="1100" fillId="0" borderId="0" numFmtId="4" xfId="0" applyNumberFormat="1" applyFont="1" quotePrefix="0">
      <alignment horizontal="center" vertical="center"/>
    </xf>
    <xf fontId="1101" fillId="0" borderId="0" numFmtId="164" xfId="0" applyNumberFormat="1" applyFont="1" quotePrefix="0">
      <alignment horizontal="center" vertical="center"/>
    </xf>
    <xf fontId="1102" fillId="0" borderId="0" numFmtId="164" xfId="0" applyNumberFormat="1" applyFont="1" quotePrefix="0">
      <alignment horizontal="center" vertical="center"/>
    </xf>
    <xf fontId="1103" fillId="0" borderId="0" numFmtId="165" xfId="0" applyNumberFormat="1" applyFont="1" quotePrefix="0">
      <alignment horizontal="center" vertical="center"/>
    </xf>
    <xf fontId="1104" fillId="0" borderId="0" numFmtId="164" xfId="0" applyNumberFormat="1" applyFont="1" quotePrefix="0">
      <alignment horizontal="center" vertical="center"/>
    </xf>
    <xf fontId="1105" fillId="0" borderId="0" numFmtId="164" xfId="0" applyNumberFormat="1" applyFont="1" quotePrefix="0">
      <alignment horizontal="center" vertical="center" wrapText="1"/>
    </xf>
    <xf fontId="1106" fillId="0" borderId="0" numFmtId="4" xfId="0" applyNumberFormat="1" applyFont="1" quotePrefix="0">
      <alignment horizontal="center" vertical="center"/>
    </xf>
    <xf fontId="1107" fillId="0" borderId="0" numFmtId="164" xfId="0" applyNumberFormat="1" applyFont="1" quotePrefix="0">
      <alignment horizontal="center" vertical="center"/>
    </xf>
    <xf fontId="1108" fillId="0" borderId="0" numFmtId="0" xfId="0" applyFont="1" quotePrefix="0">
      <alignment horizontal="center" vertical="center" wrapText="1"/>
    </xf>
    <xf fontId="1109" fillId="0" borderId="0" numFmtId="4" xfId="0" applyNumberFormat="1" applyFont="1" quotePrefix="0">
      <alignment horizontal="center" vertical="center"/>
    </xf>
    <xf fontId="1110" fillId="0" borderId="0" numFmtId="164" xfId="0" applyNumberFormat="1" applyFont="1" quotePrefix="0">
      <alignment horizontal="center" vertical="center"/>
    </xf>
    <xf fontId="1111" fillId="0" borderId="0" numFmtId="164" xfId="0" applyNumberFormat="1" applyFont="1" quotePrefix="0">
      <alignment horizontal="center" vertical="center"/>
    </xf>
    <xf fontId="1112" fillId="0" borderId="0" numFmtId="165" xfId="0" applyNumberFormat="1" applyFont="1" quotePrefix="0">
      <alignment horizontal="center" vertical="center"/>
    </xf>
    <xf fontId="1113" fillId="0" borderId="0" numFmtId="164" xfId="0" applyNumberFormat="1" applyFont="1" quotePrefix="0">
      <alignment horizontal="center" vertical="center"/>
    </xf>
    <xf fontId="1114" fillId="0" borderId="0" numFmtId="164" xfId="0" applyNumberFormat="1" applyFont="1" quotePrefix="0">
      <alignment horizontal="center" vertical="center" wrapText="1"/>
    </xf>
    <xf fontId="1115" fillId="0" borderId="0" numFmtId="4" xfId="0" applyNumberFormat="1" applyFont="1" quotePrefix="0">
      <alignment horizontal="center" vertical="center"/>
    </xf>
    <xf fontId="1116" fillId="0" borderId="0" numFmtId="164" xfId="0" applyNumberFormat="1" applyFont="1" quotePrefix="0">
      <alignment horizontal="center" vertical="center"/>
    </xf>
    <xf fontId="1117" fillId="0" borderId="0" numFmtId="0" xfId="0" applyFont="1" quotePrefix="0">
      <alignment horizontal="center" vertical="center" wrapText="1"/>
    </xf>
    <xf fontId="1118" fillId="0" borderId="0" numFmtId="4" xfId="0" applyNumberFormat="1" applyFont="1" quotePrefix="0">
      <alignment horizontal="center" vertical="center"/>
    </xf>
    <xf fontId="1119" fillId="0" borderId="0" numFmtId="164" xfId="0" applyNumberFormat="1" applyFont="1" quotePrefix="0">
      <alignment horizontal="center" vertical="center"/>
    </xf>
    <xf fontId="1120" fillId="0" borderId="0" numFmtId="164" xfId="0" applyNumberFormat="1" applyFont="1" quotePrefix="0">
      <alignment horizontal="center" vertical="center"/>
    </xf>
    <xf fontId="1121" fillId="0" borderId="0" numFmtId="165" xfId="0" applyNumberFormat="1" applyFont="1" quotePrefix="0">
      <alignment horizontal="center" vertical="center"/>
    </xf>
    <xf fontId="1122" fillId="0" borderId="0" numFmtId="164" xfId="0" applyNumberFormat="1" applyFont="1" quotePrefix="0">
      <alignment horizontal="center" vertical="center"/>
    </xf>
    <xf fontId="1123" fillId="0" borderId="0" numFmtId="164" xfId="0" applyNumberFormat="1" applyFont="1" quotePrefix="0">
      <alignment horizontal="center" vertical="center" wrapText="1"/>
    </xf>
    <xf fontId="1124" fillId="0" borderId="0" numFmtId="4" xfId="0" applyNumberFormat="1" applyFont="1" quotePrefix="0">
      <alignment horizontal="center" vertical="center"/>
    </xf>
    <xf fontId="1125" fillId="0" borderId="0" numFmtId="164" xfId="0" applyNumberFormat="1" applyFont="1" quotePrefix="0">
      <alignment horizontal="center" vertical="center"/>
    </xf>
    <xf fontId="1126" fillId="0" borderId="0" numFmtId="0" xfId="0" applyFont="1" quotePrefix="0">
      <alignment horizontal="center" vertical="center" wrapText="1"/>
    </xf>
    <xf fontId="1127" fillId="0" borderId="0" numFmtId="4" xfId="0" applyNumberFormat="1" applyFont="1" quotePrefix="0">
      <alignment horizontal="center" vertical="center"/>
    </xf>
    <xf fontId="1128" fillId="0" borderId="0" numFmtId="164" xfId="0" applyNumberFormat="1" applyFont="1" quotePrefix="0">
      <alignment horizontal="center" vertical="center"/>
    </xf>
    <xf fontId="1129" fillId="0" borderId="0" numFmtId="164" xfId="0" applyNumberFormat="1" applyFont="1" quotePrefix="0">
      <alignment horizontal="center" vertical="center"/>
    </xf>
    <xf fontId="1130" fillId="0" borderId="0" numFmtId="165" xfId="0" applyNumberFormat="1" applyFont="1" quotePrefix="0">
      <alignment horizontal="center" vertical="center"/>
    </xf>
    <xf fontId="1131" fillId="0" borderId="0" numFmtId="164" xfId="0" applyNumberFormat="1" applyFont="1" quotePrefix="0">
      <alignment horizontal="center" vertical="center"/>
    </xf>
    <xf fontId="1132" fillId="0" borderId="0" numFmtId="164" xfId="0" applyNumberFormat="1" applyFont="1" quotePrefix="0">
      <alignment horizontal="center" vertical="center" wrapText="1"/>
    </xf>
    <xf fontId="1133" fillId="0" borderId="0" numFmtId="4" xfId="0" applyNumberFormat="1" applyFont="1" quotePrefix="0">
      <alignment horizontal="center" vertical="center"/>
    </xf>
    <xf fontId="1134" fillId="0" borderId="0" numFmtId="164" xfId="0" applyNumberFormat="1" applyFont="1" quotePrefix="0">
      <alignment horizontal="center" vertical="center"/>
    </xf>
    <xf fontId="1135" fillId="0" borderId="0" numFmtId="164" xfId="0" applyNumberFormat="1" applyFont="1" quotePrefix="0">
      <alignment horizontal="center" vertical="center" wrapText="1"/>
    </xf>
    <xf fontId="1136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136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137" fillId="0" borderId="0" numFmtId="0" xfId="0" applyFont="1" quotePrefix="0">
      <alignment horizontal="center" vertical="center" wrapText="1"/>
    </xf>
    <xf fontId="1138" fillId="0" borderId="0" numFmtId="4" xfId="0" applyNumberFormat="1" applyFont="1" quotePrefix="0">
      <alignment horizontal="center" vertical="center"/>
    </xf>
    <xf fontId="1139" fillId="0" borderId="0" numFmtId="164" xfId="0" applyNumberFormat="1" applyFont="1" quotePrefix="0">
      <alignment horizontal="center" vertical="center"/>
    </xf>
    <xf fontId="1140" fillId="0" borderId="0" numFmtId="164" xfId="0" applyNumberFormat="1" applyFont="1" quotePrefix="0">
      <alignment horizontal="center" vertical="center"/>
    </xf>
    <xf fontId="1141" fillId="0" borderId="0" numFmtId="165" xfId="0" applyNumberFormat="1" applyFont="1" quotePrefix="0">
      <alignment horizontal="center" vertical="center"/>
    </xf>
    <xf fontId="1142" fillId="0" borderId="0" numFmtId="164" xfId="0" applyNumberFormat="1" applyFont="1" quotePrefix="0">
      <alignment horizontal="center" vertical="center"/>
    </xf>
    <xf fontId="1143" fillId="0" borderId="0" numFmtId="164" xfId="0" applyNumberFormat="1" applyFont="1" quotePrefix="0">
      <alignment horizontal="center" vertical="center" wrapText="1"/>
    </xf>
    <xf fontId="1144" fillId="0" borderId="0" numFmtId="4" xfId="0" applyNumberFormat="1" applyFont="1" quotePrefix="0">
      <alignment horizontal="center" vertical="center"/>
    </xf>
    <xf fontId="1145" fillId="0" borderId="0" numFmtId="164" xfId="0" applyNumberFormat="1" applyFont="1" quotePrefix="0">
      <alignment horizontal="center" vertical="center"/>
    </xf>
    <xf fontId="1146" fillId="0" borderId="0" numFmtId="0" xfId="0" applyFont="1" quotePrefix="0">
      <alignment horizontal="center" vertical="center" wrapText="1"/>
    </xf>
    <xf fontId="1147" fillId="0" borderId="0" numFmtId="4" xfId="0" applyNumberFormat="1" applyFont="1" quotePrefix="0">
      <alignment horizontal="center" vertical="center"/>
    </xf>
    <xf fontId="1148" fillId="0" borderId="0" numFmtId="164" xfId="0" applyNumberFormat="1" applyFont="1" quotePrefix="0">
      <alignment horizontal="center" vertical="center"/>
    </xf>
    <xf fontId="1149" fillId="0" borderId="0" numFmtId="164" xfId="0" applyNumberFormat="1" applyFont="1" quotePrefix="0">
      <alignment horizontal="center" vertical="center"/>
    </xf>
    <xf fontId="1150" fillId="0" borderId="0" numFmtId="165" xfId="0" applyNumberFormat="1" applyFont="1" quotePrefix="0">
      <alignment horizontal="center" vertical="center"/>
    </xf>
    <xf fontId="1151" fillId="0" borderId="0" numFmtId="164" xfId="0" applyNumberFormat="1" applyFont="1" quotePrefix="0">
      <alignment horizontal="center" vertical="center"/>
    </xf>
    <xf fontId="1152" fillId="0" borderId="0" numFmtId="164" xfId="0" applyNumberFormat="1" applyFont="1" quotePrefix="0">
      <alignment horizontal="center" vertical="center" wrapText="1"/>
    </xf>
    <xf fontId="1153" fillId="0" borderId="0" numFmtId="4" xfId="0" applyNumberFormat="1" applyFont="1" quotePrefix="0">
      <alignment horizontal="center" vertical="center"/>
    </xf>
    <xf fontId="1154" fillId="0" borderId="0" numFmtId="164" xfId="0" applyNumberFormat="1" applyFont="1" quotePrefix="0">
      <alignment horizontal="center" vertical="center"/>
    </xf>
    <xf fontId="1155" fillId="0" borderId="0" numFmtId="0" xfId="0" applyFont="1" quotePrefix="0">
      <alignment horizontal="center" vertical="center" wrapText="1"/>
    </xf>
    <xf fontId="1156" fillId="0" borderId="0" numFmtId="4" xfId="0" applyNumberFormat="1" applyFont="1" quotePrefix="0">
      <alignment horizontal="center" vertical="center"/>
    </xf>
    <xf fontId="1157" fillId="0" borderId="0" numFmtId="164" xfId="0" applyNumberFormat="1" applyFont="1" quotePrefix="0">
      <alignment horizontal="center" vertical="center"/>
    </xf>
    <xf fontId="1158" fillId="0" borderId="0" numFmtId="164" xfId="0" applyNumberFormat="1" applyFont="1" quotePrefix="0">
      <alignment horizontal="center" vertical="center"/>
    </xf>
    <xf fontId="1159" fillId="0" borderId="0" numFmtId="165" xfId="0" applyNumberFormat="1" applyFont="1" quotePrefix="0">
      <alignment horizontal="center" vertical="center"/>
    </xf>
    <xf fontId="1160" fillId="0" borderId="0" numFmtId="164" xfId="0" applyNumberFormat="1" applyFont="1" quotePrefix="0">
      <alignment horizontal="center" vertical="center"/>
    </xf>
    <xf fontId="1161" fillId="0" borderId="0" numFmtId="164" xfId="0" applyNumberFormat="1" applyFont="1" quotePrefix="0">
      <alignment horizontal="center" vertical="center" wrapText="1"/>
    </xf>
    <xf fontId="1162" fillId="0" borderId="0" numFmtId="4" xfId="0" applyNumberFormat="1" applyFont="1" quotePrefix="0">
      <alignment horizontal="center" vertical="center"/>
    </xf>
    <xf fontId="1163" fillId="0" borderId="0" numFmtId="164" xfId="0" applyNumberFormat="1" applyFont="1" quotePrefix="0">
      <alignment horizontal="center" vertical="center"/>
    </xf>
    <xf fontId="1164" fillId="0" borderId="0" numFmtId="0" xfId="0" applyFont="1" quotePrefix="0">
      <alignment horizontal="center" vertical="center" wrapText="1"/>
    </xf>
    <xf fontId="1165" fillId="0" borderId="0" numFmtId="4" xfId="0" applyNumberFormat="1" applyFont="1" quotePrefix="0">
      <alignment horizontal="center" vertical="center"/>
    </xf>
    <xf fontId="1166" fillId="0" borderId="0" numFmtId="164" xfId="0" applyNumberFormat="1" applyFont="1" quotePrefix="0">
      <alignment horizontal="center" vertical="center"/>
    </xf>
    <xf fontId="1167" fillId="0" borderId="0" numFmtId="164" xfId="0" applyNumberFormat="1" applyFont="1" quotePrefix="0">
      <alignment horizontal="center" vertical="center"/>
    </xf>
    <xf fontId="1168" fillId="0" borderId="0" numFmtId="165" xfId="0" applyNumberFormat="1" applyFont="1" quotePrefix="0">
      <alignment horizontal="center" vertical="center"/>
    </xf>
    <xf fontId="1169" fillId="0" borderId="0" numFmtId="164" xfId="0" applyNumberFormat="1" applyFont="1" quotePrefix="0">
      <alignment horizontal="center" vertical="center"/>
    </xf>
    <xf fontId="1170" fillId="0" borderId="0" numFmtId="164" xfId="0" applyNumberFormat="1" applyFont="1" quotePrefix="0">
      <alignment horizontal="center" vertical="center" wrapText="1"/>
    </xf>
    <xf fontId="1171" fillId="0" borderId="0" numFmtId="4" xfId="0" applyNumberFormat="1" applyFont="1" quotePrefix="0">
      <alignment horizontal="center" vertical="center"/>
    </xf>
    <xf fontId="1172" fillId="0" borderId="0" numFmtId="164" xfId="0" applyNumberFormat="1" applyFont="1" quotePrefix="0">
      <alignment horizontal="center" vertical="center"/>
    </xf>
    <xf fontId="1173" fillId="0" borderId="0" numFmtId="164" xfId="0" applyNumberFormat="1" applyFont="1" quotePrefix="0">
      <alignment horizontal="center" vertical="center" wrapText="1"/>
    </xf>
    <xf fontId="1174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174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175" fillId="0" borderId="0" numFmtId="0" xfId="0" applyFont="1" quotePrefix="0">
      <alignment horizontal="center" vertical="center" wrapText="1"/>
    </xf>
    <xf fontId="1176" fillId="0" borderId="0" numFmtId="4" xfId="0" applyNumberFormat="1" applyFont="1" quotePrefix="0">
      <alignment horizontal="center" vertical="center"/>
    </xf>
    <xf fontId="1177" fillId="0" borderId="0" numFmtId="164" xfId="0" applyNumberFormat="1" applyFont="1" quotePrefix="0">
      <alignment horizontal="center" vertical="center"/>
    </xf>
    <xf fontId="1178" fillId="0" borderId="0" numFmtId="164" xfId="0" applyNumberFormat="1" applyFont="1" quotePrefix="0">
      <alignment horizontal="center" vertical="center"/>
    </xf>
    <xf fontId="1179" fillId="0" borderId="0" numFmtId="165" xfId="0" applyNumberFormat="1" applyFont="1" quotePrefix="0">
      <alignment horizontal="center" vertical="center"/>
    </xf>
    <xf fontId="1180" fillId="0" borderId="0" numFmtId="164" xfId="0" applyNumberFormat="1" applyFont="1" quotePrefix="0">
      <alignment horizontal="center" vertical="center"/>
    </xf>
    <xf fontId="1181" fillId="0" borderId="0" numFmtId="164" xfId="0" applyNumberFormat="1" applyFont="1" quotePrefix="0">
      <alignment horizontal="center" vertical="center" wrapText="1"/>
    </xf>
    <xf fontId="1182" fillId="0" borderId="0" numFmtId="4" xfId="0" applyNumberFormat="1" applyFont="1" quotePrefix="0">
      <alignment horizontal="center" vertical="center"/>
    </xf>
    <xf fontId="1183" fillId="0" borderId="0" numFmtId="164" xfId="0" applyNumberFormat="1" applyFont="1" quotePrefix="0">
      <alignment horizontal="center" vertical="center"/>
    </xf>
    <xf fontId="1184" fillId="0" borderId="0" numFmtId="0" xfId="0" applyFont="1" quotePrefix="0">
      <alignment horizontal="center" vertical="center" wrapText="1"/>
    </xf>
    <xf fontId="1185" fillId="0" borderId="0" numFmtId="4" xfId="0" applyNumberFormat="1" applyFont="1" quotePrefix="0">
      <alignment horizontal="center" vertical="center"/>
    </xf>
    <xf fontId="1186" fillId="0" borderId="0" numFmtId="164" xfId="0" applyNumberFormat="1" applyFont="1" quotePrefix="0">
      <alignment horizontal="center" vertical="center"/>
    </xf>
    <xf fontId="1187" fillId="0" borderId="0" numFmtId="164" xfId="0" applyNumberFormat="1" applyFont="1" quotePrefix="0">
      <alignment horizontal="center" vertical="center"/>
    </xf>
    <xf fontId="1188" fillId="0" borderId="0" numFmtId="165" xfId="0" applyNumberFormat="1" applyFont="1" quotePrefix="0">
      <alignment horizontal="center" vertical="center"/>
    </xf>
    <xf fontId="1189" fillId="0" borderId="0" numFmtId="164" xfId="0" applyNumberFormat="1" applyFont="1" quotePrefix="0">
      <alignment horizontal="center" vertical="center"/>
    </xf>
    <xf fontId="1190" fillId="0" borderId="0" numFmtId="164" xfId="0" applyNumberFormat="1" applyFont="1" quotePrefix="0">
      <alignment horizontal="center" vertical="center" wrapText="1"/>
    </xf>
    <xf fontId="1191" fillId="0" borderId="0" numFmtId="4" xfId="0" applyNumberFormat="1" applyFont="1" quotePrefix="0">
      <alignment horizontal="center" vertical="center"/>
    </xf>
    <xf fontId="1192" fillId="0" borderId="0" numFmtId="164" xfId="0" applyNumberFormat="1" applyFont="1" quotePrefix="0">
      <alignment horizontal="center" vertical="center"/>
    </xf>
    <xf fontId="1193" fillId="0" borderId="0" numFmtId="0" xfId="0" applyFont="1" quotePrefix="0">
      <alignment horizontal="center" vertical="center" wrapText="1"/>
    </xf>
    <xf fontId="1194" fillId="0" borderId="0" numFmtId="4" xfId="0" applyNumberFormat="1" applyFont="1" quotePrefix="0">
      <alignment horizontal="center" vertical="center"/>
    </xf>
    <xf fontId="1195" fillId="0" borderId="0" numFmtId="164" xfId="0" applyNumberFormat="1" applyFont="1" quotePrefix="0">
      <alignment horizontal="center" vertical="center"/>
    </xf>
    <xf fontId="1196" fillId="0" borderId="0" numFmtId="164" xfId="0" applyNumberFormat="1" applyFont="1" quotePrefix="0">
      <alignment horizontal="center" vertical="center"/>
    </xf>
    <xf fontId="1197" fillId="0" borderId="0" numFmtId="165" xfId="0" applyNumberFormat="1" applyFont="1" quotePrefix="0">
      <alignment horizontal="center" vertical="center"/>
    </xf>
    <xf fontId="1198" fillId="0" borderId="0" numFmtId="164" xfId="0" applyNumberFormat="1" applyFont="1" quotePrefix="0">
      <alignment horizontal="center" vertical="center"/>
    </xf>
    <xf fontId="1199" fillId="0" borderId="0" numFmtId="164" xfId="0" applyNumberFormat="1" applyFont="1" quotePrefix="0">
      <alignment horizontal="center" vertical="center" wrapText="1"/>
    </xf>
    <xf fontId="1200" fillId="0" borderId="0" numFmtId="4" xfId="0" applyNumberFormat="1" applyFont="1" quotePrefix="0">
      <alignment horizontal="center" vertical="center"/>
    </xf>
    <xf fontId="1201" fillId="0" borderId="0" numFmtId="164" xfId="0" applyNumberFormat="1" applyFont="1" quotePrefix="0">
      <alignment horizontal="center" vertical="center"/>
    </xf>
    <xf fontId="1202" fillId="0" borderId="0" numFmtId="0" xfId="0" applyFont="1" quotePrefix="0">
      <alignment horizontal="center" vertical="center" wrapText="1"/>
    </xf>
    <xf fontId="1203" fillId="0" borderId="0" numFmtId="4" xfId="0" applyNumberFormat="1" applyFont="1" quotePrefix="0">
      <alignment horizontal="center" vertical="center"/>
    </xf>
    <xf fontId="1204" fillId="0" borderId="0" numFmtId="164" xfId="0" applyNumberFormat="1" applyFont="1" quotePrefix="0">
      <alignment horizontal="center" vertical="center"/>
    </xf>
    <xf fontId="1205" fillId="0" borderId="0" numFmtId="164" xfId="0" applyNumberFormat="1" applyFont="1" quotePrefix="0">
      <alignment horizontal="center" vertical="center"/>
    </xf>
    <xf fontId="1206" fillId="0" borderId="0" numFmtId="165" xfId="0" applyNumberFormat="1" applyFont="1" quotePrefix="0">
      <alignment horizontal="center" vertical="center"/>
    </xf>
    <xf fontId="1207" fillId="0" borderId="0" numFmtId="164" xfId="0" applyNumberFormat="1" applyFont="1" quotePrefix="0">
      <alignment horizontal="center" vertical="center"/>
    </xf>
    <xf fontId="1208" fillId="0" borderId="0" numFmtId="164" xfId="0" applyNumberFormat="1" applyFont="1" quotePrefix="0">
      <alignment horizontal="center" vertical="center" wrapText="1"/>
    </xf>
    <xf fontId="1209" fillId="0" borderId="0" numFmtId="4" xfId="0" applyNumberFormat="1" applyFont="1" quotePrefix="0">
      <alignment horizontal="center" vertical="center"/>
    </xf>
    <xf fontId="1210" fillId="0" borderId="0" numFmtId="164" xfId="0" applyNumberFormat="1" applyFont="1" quotePrefix="0">
      <alignment horizontal="center" vertical="center"/>
    </xf>
    <xf fontId="1211" fillId="0" borderId="0" numFmtId="164" xfId="0" applyNumberFormat="1" applyFont="1" quotePrefix="0">
      <alignment horizontal="center" vertical="center" wrapText="1"/>
    </xf>
    <xf fontId="121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21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213" fillId="0" borderId="0" numFmtId="0" xfId="0" applyFont="1" quotePrefix="0">
      <alignment horizontal="center" vertical="center" wrapText="1"/>
    </xf>
    <xf fontId="1214" fillId="0" borderId="0" numFmtId="4" xfId="0" applyNumberFormat="1" applyFont="1" quotePrefix="0">
      <alignment horizontal="center" vertical="center"/>
    </xf>
    <xf fontId="1215" fillId="0" borderId="0" numFmtId="164" xfId="0" applyNumberFormat="1" applyFont="1" quotePrefix="0">
      <alignment horizontal="center" vertical="center"/>
    </xf>
    <xf fontId="1216" fillId="0" borderId="0" numFmtId="164" xfId="0" applyNumberFormat="1" applyFont="1" quotePrefix="0">
      <alignment horizontal="center" vertical="center"/>
    </xf>
    <xf fontId="1217" fillId="0" borderId="0" numFmtId="165" xfId="0" applyNumberFormat="1" applyFont="1" quotePrefix="0">
      <alignment horizontal="center" vertical="center"/>
    </xf>
    <xf fontId="1218" fillId="0" borderId="0" numFmtId="164" xfId="0" applyNumberFormat="1" applyFont="1" quotePrefix="0">
      <alignment horizontal="center" vertical="center"/>
    </xf>
    <xf fontId="1219" fillId="0" borderId="0" numFmtId="164" xfId="0" applyNumberFormat="1" applyFont="1" quotePrefix="0">
      <alignment horizontal="center" vertical="center" wrapText="1"/>
    </xf>
    <xf fontId="1220" fillId="0" borderId="0" numFmtId="4" xfId="0" applyNumberFormat="1" applyFont="1" quotePrefix="0">
      <alignment horizontal="center" vertical="center"/>
    </xf>
    <xf fontId="1221" fillId="0" borderId="0" numFmtId="164" xfId="0" applyNumberFormat="1" applyFont="1" quotePrefix="0">
      <alignment horizontal="center" vertical="center"/>
    </xf>
    <xf fontId="1222" fillId="0" borderId="0" numFmtId="0" xfId="0" applyFont="1" quotePrefix="0">
      <alignment horizontal="center" vertical="center" wrapText="1"/>
    </xf>
    <xf fontId="1223" fillId="0" borderId="0" numFmtId="4" xfId="0" applyNumberFormat="1" applyFont="1" quotePrefix="0">
      <alignment horizontal="center" vertical="center"/>
    </xf>
    <xf fontId="1224" fillId="0" borderId="0" numFmtId="164" xfId="0" applyNumberFormat="1" applyFont="1" quotePrefix="0">
      <alignment horizontal="center" vertical="center"/>
    </xf>
    <xf fontId="1225" fillId="0" borderId="0" numFmtId="164" xfId="0" applyNumberFormat="1" applyFont="1" quotePrefix="0">
      <alignment horizontal="center" vertical="center"/>
    </xf>
    <xf fontId="1226" fillId="0" borderId="0" numFmtId="165" xfId="0" applyNumberFormat="1" applyFont="1" quotePrefix="0">
      <alignment horizontal="center" vertical="center"/>
    </xf>
    <xf fontId="1227" fillId="0" borderId="0" numFmtId="164" xfId="0" applyNumberFormat="1" applyFont="1" quotePrefix="0">
      <alignment horizontal="center" vertical="center"/>
    </xf>
    <xf fontId="1228" fillId="0" borderId="0" numFmtId="164" xfId="0" applyNumberFormat="1" applyFont="1" quotePrefix="0">
      <alignment horizontal="center" vertical="center" wrapText="1"/>
    </xf>
    <xf fontId="1229" fillId="0" borderId="0" numFmtId="4" xfId="0" applyNumberFormat="1" applyFont="1" quotePrefix="0">
      <alignment horizontal="center" vertical="center"/>
    </xf>
    <xf fontId="1230" fillId="0" borderId="0" numFmtId="164" xfId="0" applyNumberFormat="1" applyFont="1" quotePrefix="0">
      <alignment horizontal="center" vertical="center"/>
    </xf>
    <xf fontId="1231" fillId="0" borderId="0" numFmtId="0" xfId="0" applyFont="1" quotePrefix="0">
      <alignment horizontal="center" vertical="center" wrapText="1"/>
    </xf>
    <xf fontId="1232" fillId="0" borderId="0" numFmtId="4" xfId="0" applyNumberFormat="1" applyFont="1" quotePrefix="0">
      <alignment horizontal="center" vertical="center"/>
    </xf>
    <xf fontId="1233" fillId="0" borderId="0" numFmtId="164" xfId="0" applyNumberFormat="1" applyFont="1" quotePrefix="0">
      <alignment horizontal="center" vertical="center"/>
    </xf>
    <xf fontId="1234" fillId="0" borderId="0" numFmtId="164" xfId="0" applyNumberFormat="1" applyFont="1" quotePrefix="0">
      <alignment horizontal="center" vertical="center"/>
    </xf>
    <xf fontId="1235" fillId="0" borderId="0" numFmtId="165" xfId="0" applyNumberFormat="1" applyFont="1" quotePrefix="0">
      <alignment horizontal="center" vertical="center"/>
    </xf>
    <xf fontId="1236" fillId="0" borderId="0" numFmtId="164" xfId="0" applyNumberFormat="1" applyFont="1" quotePrefix="0">
      <alignment horizontal="center" vertical="center"/>
    </xf>
    <xf fontId="1237" fillId="0" borderId="0" numFmtId="164" xfId="0" applyNumberFormat="1" applyFont="1" quotePrefix="0">
      <alignment horizontal="center" vertical="center" wrapText="1"/>
    </xf>
    <xf fontId="1238" fillId="0" borderId="0" numFmtId="4" xfId="0" applyNumberFormat="1" applyFont="1" quotePrefix="0">
      <alignment horizontal="center" vertical="center"/>
    </xf>
    <xf fontId="1239" fillId="0" borderId="0" numFmtId="164" xfId="0" applyNumberFormat="1" applyFont="1" quotePrefix="0">
      <alignment horizontal="center" vertical="center"/>
    </xf>
    <xf fontId="1240" fillId="0" borderId="0" numFmtId="0" xfId="0" applyFont="1" quotePrefix="0">
      <alignment horizontal="center" vertical="center" wrapText="1"/>
    </xf>
    <xf fontId="1241" fillId="0" borderId="0" numFmtId="4" xfId="0" applyNumberFormat="1" applyFont="1" quotePrefix="0">
      <alignment horizontal="center" vertical="center"/>
    </xf>
    <xf fontId="1242" fillId="0" borderId="0" numFmtId="164" xfId="0" applyNumberFormat="1" applyFont="1" quotePrefix="0">
      <alignment horizontal="center" vertical="center"/>
    </xf>
    <xf fontId="1243" fillId="0" borderId="0" numFmtId="164" xfId="0" applyNumberFormat="1" applyFont="1" quotePrefix="0">
      <alignment horizontal="center" vertical="center"/>
    </xf>
    <xf fontId="1244" fillId="0" borderId="0" numFmtId="165" xfId="0" applyNumberFormat="1" applyFont="1" quotePrefix="0">
      <alignment horizontal="center" vertical="center"/>
    </xf>
    <xf fontId="1245" fillId="0" borderId="0" numFmtId="164" xfId="0" applyNumberFormat="1" applyFont="1" quotePrefix="0">
      <alignment horizontal="center" vertical="center"/>
    </xf>
    <xf fontId="1246" fillId="0" borderId="0" numFmtId="164" xfId="0" applyNumberFormat="1" applyFont="1" quotePrefix="0">
      <alignment horizontal="center" vertical="center" wrapText="1"/>
    </xf>
    <xf fontId="1247" fillId="0" borderId="0" numFmtId="4" xfId="0" applyNumberFormat="1" applyFont="1" quotePrefix="0">
      <alignment horizontal="center" vertical="center"/>
    </xf>
    <xf fontId="1248" fillId="0" borderId="0" numFmtId="164" xfId="0" applyNumberFormat="1" applyFont="1" quotePrefix="0">
      <alignment horizontal="center" vertical="center"/>
    </xf>
    <xf fontId="1249" fillId="0" borderId="0" numFmtId="0" xfId="0" applyFont="1" quotePrefix="0">
      <alignment horizontal="center" vertical="center" wrapText="1"/>
    </xf>
    <xf fontId="1250" fillId="0" borderId="0" numFmtId="4" xfId="0" applyNumberFormat="1" applyFont="1" quotePrefix="0">
      <alignment horizontal="center" vertical="center"/>
    </xf>
    <xf fontId="1251" fillId="0" borderId="0" numFmtId="164" xfId="0" applyNumberFormat="1" applyFont="1" quotePrefix="0">
      <alignment horizontal="center" vertical="center"/>
    </xf>
    <xf fontId="1252" fillId="0" borderId="0" numFmtId="164" xfId="0" applyNumberFormat="1" applyFont="1" quotePrefix="0">
      <alignment horizontal="center" vertical="center"/>
    </xf>
    <xf fontId="1253" fillId="0" borderId="0" numFmtId="165" xfId="0" applyNumberFormat="1" applyFont="1" quotePrefix="0">
      <alignment horizontal="center" vertical="center"/>
    </xf>
    <xf fontId="1254" fillId="0" borderId="0" numFmtId="164" xfId="0" applyNumberFormat="1" applyFont="1" quotePrefix="0">
      <alignment horizontal="center" vertical="center"/>
    </xf>
    <xf fontId="1255" fillId="0" borderId="0" numFmtId="164" xfId="0" applyNumberFormat="1" applyFont="1" quotePrefix="0">
      <alignment horizontal="center" vertical="center" wrapText="1"/>
    </xf>
    <xf fontId="1256" fillId="0" borderId="0" numFmtId="4" xfId="0" applyNumberFormat="1" applyFont="1" quotePrefix="0">
      <alignment horizontal="center" vertical="center"/>
    </xf>
    <xf fontId="1257" fillId="0" borderId="0" numFmtId="164" xfId="0" applyNumberFormat="1" applyFont="1" quotePrefix="0">
      <alignment horizontal="center" vertical="center"/>
    </xf>
    <xf fontId="1258" fillId="0" borderId="0" numFmtId="0" xfId="0" applyFont="1" quotePrefix="0">
      <alignment horizontal="center" vertical="center" wrapText="1"/>
    </xf>
    <xf fontId="1259" fillId="0" borderId="0" numFmtId="4" xfId="0" applyNumberFormat="1" applyFont="1" quotePrefix="0">
      <alignment horizontal="center" vertical="center"/>
    </xf>
    <xf fontId="1260" fillId="0" borderId="0" numFmtId="164" xfId="0" applyNumberFormat="1" applyFont="1" quotePrefix="0">
      <alignment horizontal="center" vertical="center"/>
    </xf>
    <xf fontId="1261" fillId="0" borderId="0" numFmtId="164" xfId="0" applyNumberFormat="1" applyFont="1" quotePrefix="0">
      <alignment horizontal="center" vertical="center"/>
    </xf>
    <xf fontId="1262" fillId="0" borderId="0" numFmtId="165" xfId="0" applyNumberFormat="1" applyFont="1" quotePrefix="0">
      <alignment horizontal="center" vertical="center"/>
    </xf>
    <xf fontId="1263" fillId="0" borderId="0" numFmtId="164" xfId="0" applyNumberFormat="1" applyFont="1" quotePrefix="0">
      <alignment horizontal="center" vertical="center"/>
    </xf>
    <xf fontId="1264" fillId="0" borderId="0" numFmtId="164" xfId="0" applyNumberFormat="1" applyFont="1" quotePrefix="0">
      <alignment horizontal="center" vertical="center" wrapText="1"/>
    </xf>
    <xf fontId="1265" fillId="0" borderId="0" numFmtId="4" xfId="0" applyNumberFormat="1" applyFont="1" quotePrefix="0">
      <alignment horizontal="center" vertical="center"/>
    </xf>
    <xf fontId="1266" fillId="0" borderId="0" numFmtId="164" xfId="0" applyNumberFormat="1" applyFont="1" quotePrefix="0">
      <alignment horizontal="center" vertical="center"/>
    </xf>
    <xf fontId="1267" fillId="0" borderId="0" numFmtId="0" xfId="0" applyFont="1" quotePrefix="0">
      <alignment horizontal="center" vertical="center" wrapText="1"/>
    </xf>
    <xf fontId="1268" fillId="0" borderId="0" numFmtId="4" xfId="0" applyNumberFormat="1" applyFont="1" quotePrefix="0">
      <alignment horizontal="center" vertical="center"/>
    </xf>
    <xf fontId="1269" fillId="0" borderId="0" numFmtId="164" xfId="0" applyNumberFormat="1" applyFont="1" quotePrefix="0">
      <alignment horizontal="center" vertical="center"/>
    </xf>
    <xf fontId="1270" fillId="0" borderId="0" numFmtId="164" xfId="0" applyNumberFormat="1" applyFont="1" quotePrefix="0">
      <alignment horizontal="center" vertical="center"/>
    </xf>
    <xf fontId="1271" fillId="0" borderId="0" numFmtId="165" xfId="0" applyNumberFormat="1" applyFont="1" quotePrefix="0">
      <alignment horizontal="center" vertical="center"/>
    </xf>
    <xf fontId="1272" fillId="0" borderId="0" numFmtId="164" xfId="0" applyNumberFormat="1" applyFont="1" quotePrefix="0">
      <alignment horizontal="center" vertical="center"/>
    </xf>
    <xf fontId="1273" fillId="0" borderId="0" numFmtId="164" xfId="0" applyNumberFormat="1" applyFont="1" quotePrefix="0">
      <alignment horizontal="center" vertical="center" wrapText="1"/>
    </xf>
    <xf fontId="1274" fillId="0" borderId="0" numFmtId="4" xfId="0" applyNumberFormat="1" applyFont="1" quotePrefix="0">
      <alignment horizontal="center" vertical="center"/>
    </xf>
    <xf fontId="1275" fillId="0" borderId="0" numFmtId="164" xfId="0" applyNumberFormat="1" applyFont="1" quotePrefix="0">
      <alignment horizontal="center" vertical="center"/>
    </xf>
    <xf fontId="1276" fillId="0" borderId="0" numFmtId="0" xfId="0" applyFont="1" quotePrefix="0">
      <alignment horizontal="center" vertical="center" wrapText="1"/>
    </xf>
    <xf fontId="1277" fillId="0" borderId="0" numFmtId="4" xfId="0" applyNumberFormat="1" applyFont="1" quotePrefix="0">
      <alignment horizontal="center" vertical="center"/>
    </xf>
    <xf fontId="1278" fillId="0" borderId="0" numFmtId="164" xfId="0" applyNumberFormat="1" applyFont="1" quotePrefix="0">
      <alignment horizontal="center" vertical="center"/>
    </xf>
    <xf fontId="1279" fillId="0" borderId="0" numFmtId="164" xfId="0" applyNumberFormat="1" applyFont="1" quotePrefix="0">
      <alignment horizontal="center" vertical="center"/>
    </xf>
    <xf fontId="1280" fillId="0" borderId="0" numFmtId="165" xfId="0" applyNumberFormat="1" applyFont="1" quotePrefix="0">
      <alignment horizontal="center" vertical="center"/>
    </xf>
    <xf fontId="1281" fillId="0" borderId="0" numFmtId="164" xfId="0" applyNumberFormat="1" applyFont="1" quotePrefix="0">
      <alignment horizontal="center" vertical="center"/>
    </xf>
    <xf fontId="1282" fillId="0" borderId="0" numFmtId="164" xfId="0" applyNumberFormat="1" applyFont="1" quotePrefix="0">
      <alignment horizontal="center" vertical="center" wrapText="1"/>
    </xf>
    <xf fontId="1283" fillId="0" borderId="0" numFmtId="4" xfId="0" applyNumberFormat="1" applyFont="1" quotePrefix="0">
      <alignment horizontal="center" vertical="center"/>
    </xf>
    <xf fontId="1284" fillId="0" borderId="0" numFmtId="164" xfId="0" applyNumberFormat="1" applyFont="1" quotePrefix="0">
      <alignment horizontal="center" vertical="center"/>
    </xf>
    <xf fontId="1285" fillId="0" borderId="0" numFmtId="0" xfId="0" applyFont="1" quotePrefix="0">
      <alignment horizontal="center" vertical="center" wrapText="1"/>
    </xf>
    <xf fontId="1286" fillId="0" borderId="0" numFmtId="4" xfId="0" applyNumberFormat="1" applyFont="1" quotePrefix="0">
      <alignment horizontal="center" vertical="center"/>
    </xf>
    <xf fontId="1287" fillId="0" borderId="0" numFmtId="164" xfId="0" applyNumberFormat="1" applyFont="1" quotePrefix="0">
      <alignment horizontal="center" vertical="center"/>
    </xf>
    <xf fontId="1288" fillId="0" borderId="0" numFmtId="164" xfId="0" applyNumberFormat="1" applyFont="1" quotePrefix="0">
      <alignment horizontal="center" vertical="center"/>
    </xf>
    <xf fontId="1289" fillId="0" borderId="0" numFmtId="165" xfId="0" applyNumberFormat="1" applyFont="1" quotePrefix="0">
      <alignment horizontal="center" vertical="center"/>
    </xf>
    <xf fontId="1290" fillId="0" borderId="0" numFmtId="164" xfId="0" applyNumberFormat="1" applyFont="1" quotePrefix="0">
      <alignment horizontal="center" vertical="center"/>
    </xf>
    <xf fontId="1291" fillId="0" borderId="0" numFmtId="164" xfId="0" applyNumberFormat="1" applyFont="1" quotePrefix="0">
      <alignment horizontal="center" vertical="center" wrapText="1"/>
    </xf>
    <xf fontId="1292" fillId="0" borderId="0" numFmtId="4" xfId="0" applyNumberFormat="1" applyFont="1" quotePrefix="0">
      <alignment horizontal="center" vertical="center"/>
    </xf>
    <xf fontId="1293" fillId="0" borderId="0" numFmtId="164" xfId="0" applyNumberFormat="1" applyFont="1" quotePrefix="0">
      <alignment horizontal="center" vertical="center"/>
    </xf>
    <xf fontId="1294" fillId="0" borderId="0" numFmtId="0" xfId="0" applyFont="1" quotePrefix="0">
      <alignment horizontal="center" vertical="center" wrapText="1"/>
    </xf>
    <xf fontId="1295" fillId="0" borderId="0" numFmtId="4" xfId="0" applyNumberFormat="1" applyFont="1" quotePrefix="0">
      <alignment horizontal="center" vertical="center"/>
    </xf>
    <xf fontId="1296" fillId="0" borderId="0" numFmtId="164" xfId="0" applyNumberFormat="1" applyFont="1" quotePrefix="0">
      <alignment horizontal="center" vertical="center"/>
    </xf>
    <xf fontId="1297" fillId="0" borderId="0" numFmtId="164" xfId="0" applyNumberFormat="1" applyFont="1" quotePrefix="0">
      <alignment horizontal="center" vertical="center"/>
    </xf>
    <xf fontId="1298" fillId="0" borderId="0" numFmtId="165" xfId="0" applyNumberFormat="1" applyFont="1" quotePrefix="0">
      <alignment horizontal="center" vertical="center"/>
    </xf>
    <xf fontId="1299" fillId="0" borderId="0" numFmtId="164" xfId="0" applyNumberFormat="1" applyFont="1" quotePrefix="0">
      <alignment horizontal="center" vertical="center"/>
    </xf>
    <xf fontId="1300" fillId="0" borderId="0" numFmtId="164" xfId="0" applyNumberFormat="1" applyFont="1" quotePrefix="0">
      <alignment horizontal="center" vertical="center" wrapText="1"/>
    </xf>
    <xf fontId="1301" fillId="0" borderId="0" numFmtId="4" xfId="0" applyNumberFormat="1" applyFont="1" quotePrefix="0">
      <alignment horizontal="center" vertical="center"/>
    </xf>
    <xf fontId="1302" fillId="0" borderId="0" numFmtId="164" xfId="0" applyNumberFormat="1" applyFont="1" quotePrefix="0">
      <alignment horizontal="center" vertical="center"/>
    </xf>
    <xf fontId="1303" fillId="0" borderId="0" numFmtId="0" xfId="0" applyFont="1" quotePrefix="0">
      <alignment horizontal="center" vertical="center" wrapText="1"/>
    </xf>
    <xf fontId="1304" fillId="0" borderId="0" numFmtId="4" xfId="0" applyNumberFormat="1" applyFont="1" quotePrefix="0">
      <alignment horizontal="center" vertical="center"/>
    </xf>
    <xf fontId="1305" fillId="0" borderId="0" numFmtId="164" xfId="0" applyNumberFormat="1" applyFont="1" quotePrefix="0">
      <alignment horizontal="center" vertical="center"/>
    </xf>
    <xf fontId="1306" fillId="0" borderId="0" numFmtId="164" xfId="0" applyNumberFormat="1" applyFont="1" quotePrefix="0">
      <alignment horizontal="center" vertical="center"/>
    </xf>
    <xf fontId="1307" fillId="0" borderId="0" numFmtId="165" xfId="0" applyNumberFormat="1" applyFont="1" quotePrefix="0">
      <alignment horizontal="center" vertical="center"/>
    </xf>
    <xf fontId="1308" fillId="0" borderId="0" numFmtId="164" xfId="0" applyNumberFormat="1" applyFont="1" quotePrefix="0">
      <alignment horizontal="center" vertical="center"/>
    </xf>
    <xf fontId="1309" fillId="0" borderId="0" numFmtId="164" xfId="0" applyNumberFormat="1" applyFont="1" quotePrefix="0">
      <alignment horizontal="center" vertical="center" wrapText="1"/>
    </xf>
    <xf fontId="1310" fillId="0" borderId="0" numFmtId="4" xfId="0" applyNumberFormat="1" applyFont="1" quotePrefix="0">
      <alignment horizontal="center" vertical="center"/>
    </xf>
    <xf fontId="1311" fillId="0" borderId="0" numFmtId="164" xfId="0" applyNumberFormat="1" applyFont="1" quotePrefix="0">
      <alignment horizontal="center" vertical="center"/>
    </xf>
    <xf fontId="1312" fillId="0" borderId="0" numFmtId="0" xfId="0" applyFont="1" quotePrefix="0">
      <alignment horizontal="center" vertical="center" wrapText="1"/>
    </xf>
    <xf fontId="1313" fillId="0" borderId="0" numFmtId="4" xfId="0" applyNumberFormat="1" applyFont="1" quotePrefix="0">
      <alignment horizontal="center" vertical="center"/>
    </xf>
    <xf fontId="1314" fillId="0" borderId="0" numFmtId="164" xfId="0" applyNumberFormat="1" applyFont="1" quotePrefix="0">
      <alignment horizontal="center" vertical="center"/>
    </xf>
    <xf fontId="1315" fillId="0" borderId="0" numFmtId="164" xfId="0" applyNumberFormat="1" applyFont="1" quotePrefix="0">
      <alignment horizontal="center" vertical="center"/>
    </xf>
    <xf fontId="1316" fillId="0" borderId="0" numFmtId="165" xfId="0" applyNumberFormat="1" applyFont="1" quotePrefix="0">
      <alignment horizontal="center" vertical="center"/>
    </xf>
    <xf fontId="1317" fillId="0" borderId="0" numFmtId="164" xfId="0" applyNumberFormat="1" applyFont="1" quotePrefix="0">
      <alignment horizontal="center" vertical="center"/>
    </xf>
    <xf fontId="1318" fillId="0" borderId="0" numFmtId="164" xfId="0" applyNumberFormat="1" applyFont="1" quotePrefix="0">
      <alignment horizontal="center" vertical="center" wrapText="1"/>
    </xf>
    <xf fontId="1319" fillId="0" borderId="0" numFmtId="4" xfId="0" applyNumberFormat="1" applyFont="1" quotePrefix="0">
      <alignment horizontal="center" vertical="center"/>
    </xf>
    <xf fontId="1320" fillId="0" borderId="0" numFmtId="164" xfId="0" applyNumberFormat="1" applyFont="1" quotePrefix="0">
      <alignment horizontal="center" vertical="center"/>
    </xf>
    <xf fontId="1321" fillId="0" borderId="0" numFmtId="164" xfId="0" applyNumberFormat="1" applyFont="1" quotePrefix="0">
      <alignment horizontal="center" vertical="center" wrapText="1"/>
    </xf>
    <xf fontId="132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32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323" fillId="0" borderId="0" numFmtId="0" xfId="0" applyFont="1" quotePrefix="0">
      <alignment horizontal="center" vertical="center" wrapText="1"/>
    </xf>
    <xf fontId="1324" fillId="0" borderId="0" numFmtId="4" xfId="0" applyNumberFormat="1" applyFont="1" quotePrefix="0">
      <alignment horizontal="center" vertical="center"/>
    </xf>
    <xf fontId="1325" fillId="0" borderId="0" numFmtId="164" xfId="0" applyNumberFormat="1" applyFont="1" quotePrefix="0">
      <alignment horizontal="center" vertical="center"/>
    </xf>
    <xf fontId="1326" fillId="0" borderId="0" numFmtId="164" xfId="0" applyNumberFormat="1" applyFont="1" quotePrefix="0">
      <alignment horizontal="center" vertical="center"/>
    </xf>
    <xf fontId="1327" fillId="0" borderId="0" numFmtId="165" xfId="0" applyNumberFormat="1" applyFont="1" quotePrefix="0">
      <alignment horizontal="center" vertical="center"/>
    </xf>
    <xf fontId="1328" fillId="0" borderId="0" numFmtId="164" xfId="0" applyNumberFormat="1" applyFont="1" quotePrefix="0">
      <alignment horizontal="center" vertical="center"/>
    </xf>
    <xf fontId="1329" fillId="0" borderId="0" numFmtId="164" xfId="0" applyNumberFormat="1" applyFont="1" quotePrefix="0">
      <alignment horizontal="center" vertical="center" wrapText="1"/>
    </xf>
    <xf fontId="1330" fillId="0" borderId="0" numFmtId="4" xfId="0" applyNumberFormat="1" applyFont="1" quotePrefix="0">
      <alignment horizontal="center" vertical="center"/>
    </xf>
    <xf fontId="1331" fillId="0" borderId="0" numFmtId="164" xfId="0" applyNumberFormat="1" applyFont="1" quotePrefix="0">
      <alignment horizontal="center" vertical="center"/>
    </xf>
    <xf fontId="1332" fillId="0" borderId="0" numFmtId="0" xfId="0" applyFont="1" quotePrefix="0">
      <alignment horizontal="center" vertical="center" wrapText="1"/>
    </xf>
    <xf fontId="1333" fillId="0" borderId="0" numFmtId="4" xfId="0" applyNumberFormat="1" applyFont="1" quotePrefix="0">
      <alignment horizontal="center" vertical="center"/>
    </xf>
    <xf fontId="1334" fillId="0" borderId="0" numFmtId="164" xfId="0" applyNumberFormat="1" applyFont="1" quotePrefix="0">
      <alignment horizontal="center" vertical="center"/>
    </xf>
    <xf fontId="1335" fillId="0" borderId="0" numFmtId="164" xfId="0" applyNumberFormat="1" applyFont="1" quotePrefix="0">
      <alignment horizontal="center" vertical="center"/>
    </xf>
    <xf fontId="1336" fillId="0" borderId="0" numFmtId="165" xfId="0" applyNumberFormat="1" applyFont="1" quotePrefix="0">
      <alignment horizontal="center" vertical="center"/>
    </xf>
    <xf fontId="1337" fillId="0" borderId="0" numFmtId="164" xfId="0" applyNumberFormat="1" applyFont="1" quotePrefix="0">
      <alignment horizontal="center" vertical="center"/>
    </xf>
    <xf fontId="1338" fillId="0" borderId="0" numFmtId="164" xfId="0" applyNumberFormat="1" applyFont="1" quotePrefix="0">
      <alignment horizontal="center" vertical="center" wrapText="1"/>
    </xf>
    <xf fontId="1339" fillId="0" borderId="0" numFmtId="4" xfId="0" applyNumberFormat="1" applyFont="1" quotePrefix="0">
      <alignment horizontal="center" vertical="center"/>
    </xf>
    <xf fontId="1340" fillId="0" borderId="0" numFmtId="164" xfId="0" applyNumberFormat="1" applyFont="1" quotePrefix="0">
      <alignment horizontal="center" vertical="center"/>
    </xf>
    <xf fontId="1341" fillId="0" borderId="0" numFmtId="0" xfId="0" applyFont="1" quotePrefix="0">
      <alignment horizontal="center" vertical="center" wrapText="1"/>
    </xf>
    <xf fontId="1342" fillId="0" borderId="0" numFmtId="4" xfId="0" applyNumberFormat="1" applyFont="1" quotePrefix="0">
      <alignment horizontal="center" vertical="center"/>
    </xf>
    <xf fontId="1343" fillId="0" borderId="0" numFmtId="164" xfId="0" applyNumberFormat="1" applyFont="1" quotePrefix="0">
      <alignment horizontal="center" vertical="center"/>
    </xf>
    <xf fontId="1344" fillId="0" borderId="0" numFmtId="164" xfId="0" applyNumberFormat="1" applyFont="1" quotePrefix="0">
      <alignment horizontal="center" vertical="center"/>
    </xf>
    <xf fontId="1345" fillId="0" borderId="0" numFmtId="165" xfId="0" applyNumberFormat="1" applyFont="1" quotePrefix="0">
      <alignment horizontal="center" vertical="center"/>
    </xf>
    <xf fontId="1346" fillId="0" borderId="0" numFmtId="164" xfId="0" applyNumberFormat="1" applyFont="1" quotePrefix="0">
      <alignment horizontal="center" vertical="center"/>
    </xf>
    <xf fontId="1347" fillId="0" borderId="0" numFmtId="164" xfId="0" applyNumberFormat="1" applyFont="1" quotePrefix="0">
      <alignment horizontal="center" vertical="center" wrapText="1"/>
    </xf>
    <xf fontId="1348" fillId="0" borderId="0" numFmtId="4" xfId="0" applyNumberFormat="1" applyFont="1" quotePrefix="0">
      <alignment horizontal="center" vertical="center"/>
    </xf>
    <xf fontId="1349" fillId="0" borderId="0" numFmtId="164" xfId="0" applyNumberFormat="1" applyFont="1" quotePrefix="0">
      <alignment horizontal="center" vertical="center"/>
    </xf>
    <xf fontId="1350" fillId="0" borderId="0" numFmtId="0" xfId="0" applyFont="1" quotePrefix="0">
      <alignment horizontal="center" vertical="center" wrapText="1"/>
    </xf>
    <xf fontId="1351" fillId="0" borderId="0" numFmtId="4" xfId="0" applyNumberFormat="1" applyFont="1" quotePrefix="0">
      <alignment horizontal="center" vertical="center"/>
    </xf>
    <xf fontId="1352" fillId="0" borderId="0" numFmtId="164" xfId="0" applyNumberFormat="1" applyFont="1" quotePrefix="0">
      <alignment horizontal="center" vertical="center"/>
    </xf>
    <xf fontId="1353" fillId="0" borderId="0" numFmtId="164" xfId="0" applyNumberFormat="1" applyFont="1" quotePrefix="0">
      <alignment horizontal="center" vertical="center"/>
    </xf>
    <xf fontId="1354" fillId="0" borderId="0" numFmtId="165" xfId="0" applyNumberFormat="1" applyFont="1" quotePrefix="0">
      <alignment horizontal="center" vertical="center"/>
    </xf>
    <xf fontId="1355" fillId="0" borderId="0" numFmtId="164" xfId="0" applyNumberFormat="1" applyFont="1" quotePrefix="0">
      <alignment horizontal="center" vertical="center"/>
    </xf>
    <xf fontId="1356" fillId="0" borderId="0" numFmtId="164" xfId="0" applyNumberFormat="1" applyFont="1" quotePrefix="0">
      <alignment horizontal="center" vertical="center" wrapText="1"/>
    </xf>
    <xf fontId="1357" fillId="0" borderId="0" numFmtId="4" xfId="0" applyNumberFormat="1" applyFont="1" quotePrefix="0">
      <alignment horizontal="center" vertical="center"/>
    </xf>
    <xf fontId="1358" fillId="0" borderId="0" numFmtId="164" xfId="0" applyNumberFormat="1" applyFont="1" quotePrefix="0">
      <alignment horizontal="center" vertical="center"/>
    </xf>
    <xf fontId="1359" fillId="0" borderId="0" numFmtId="164" xfId="0" applyNumberFormat="1" applyFont="1" quotePrefix="0">
      <alignment horizontal="center" vertical="center" wrapText="1"/>
    </xf>
    <xf fontId="1360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360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361" fillId="0" borderId="0" numFmtId="0" xfId="0" applyFont="1" quotePrefix="0">
      <alignment horizontal="center" vertical="center" wrapText="1"/>
    </xf>
    <xf fontId="1362" fillId="0" borderId="0" numFmtId="4" xfId="0" applyNumberFormat="1" applyFont="1" quotePrefix="0">
      <alignment horizontal="center" vertical="center"/>
    </xf>
    <xf fontId="1363" fillId="0" borderId="0" numFmtId="164" xfId="0" applyNumberFormat="1" applyFont="1" quotePrefix="0">
      <alignment horizontal="center" vertical="center"/>
    </xf>
    <xf fontId="1364" fillId="0" borderId="0" numFmtId="164" xfId="0" applyNumberFormat="1" applyFont="1" quotePrefix="0">
      <alignment horizontal="center" vertical="center"/>
    </xf>
    <xf fontId="1365" fillId="0" borderId="0" numFmtId="165" xfId="0" applyNumberFormat="1" applyFont="1" quotePrefix="0">
      <alignment horizontal="center" vertical="center"/>
    </xf>
    <xf fontId="1366" fillId="0" borderId="0" numFmtId="164" xfId="0" applyNumberFormat="1" applyFont="1" quotePrefix="0">
      <alignment horizontal="center" vertical="center"/>
    </xf>
    <xf fontId="1367" fillId="0" borderId="0" numFmtId="164" xfId="0" applyNumberFormat="1" applyFont="1" quotePrefix="0">
      <alignment horizontal="center" vertical="center" wrapText="1"/>
    </xf>
    <xf fontId="1368" fillId="0" borderId="0" numFmtId="4" xfId="0" applyNumberFormat="1" applyFont="1" quotePrefix="0">
      <alignment horizontal="center" vertical="center"/>
    </xf>
    <xf fontId="1369" fillId="0" borderId="0" numFmtId="164" xfId="0" applyNumberFormat="1" applyFont="1" quotePrefix="0">
      <alignment horizontal="center" vertical="center"/>
    </xf>
    <xf fontId="1370" fillId="0" borderId="0" numFmtId="0" xfId="0" applyFont="1" quotePrefix="0">
      <alignment horizontal="center" vertical="center" wrapText="1"/>
    </xf>
    <xf fontId="1371" fillId="0" borderId="0" numFmtId="4" xfId="0" applyNumberFormat="1" applyFont="1" quotePrefix="0">
      <alignment horizontal="center" vertical="center"/>
    </xf>
    <xf fontId="1372" fillId="0" borderId="0" numFmtId="164" xfId="0" applyNumberFormat="1" applyFont="1" quotePrefix="0">
      <alignment horizontal="center" vertical="center"/>
    </xf>
    <xf fontId="1373" fillId="0" borderId="0" numFmtId="164" xfId="0" applyNumberFormat="1" applyFont="1" quotePrefix="0">
      <alignment horizontal="center" vertical="center"/>
    </xf>
    <xf fontId="1374" fillId="0" borderId="0" numFmtId="165" xfId="0" applyNumberFormat="1" applyFont="1" quotePrefix="0">
      <alignment horizontal="center" vertical="center"/>
    </xf>
    <xf fontId="1375" fillId="0" borderId="0" numFmtId="164" xfId="0" applyNumberFormat="1" applyFont="1" quotePrefix="0">
      <alignment horizontal="center" vertical="center"/>
    </xf>
    <xf fontId="1376" fillId="0" borderId="0" numFmtId="164" xfId="0" applyNumberFormat="1" applyFont="1" quotePrefix="0">
      <alignment horizontal="center" vertical="center" wrapText="1"/>
    </xf>
    <xf fontId="1377" fillId="0" borderId="0" numFmtId="4" xfId="0" applyNumberFormat="1" applyFont="1" quotePrefix="0">
      <alignment horizontal="center" vertical="center"/>
    </xf>
    <xf fontId="1378" fillId="0" borderId="0" numFmtId="164" xfId="0" applyNumberFormat="1" applyFont="1" quotePrefix="0">
      <alignment horizontal="center" vertical="center"/>
    </xf>
    <xf fontId="1379" fillId="0" borderId="0" numFmtId="0" xfId="0" applyFont="1" quotePrefix="0">
      <alignment horizontal="center" vertical="center" wrapText="1"/>
    </xf>
    <xf fontId="1380" fillId="0" borderId="0" numFmtId="4" xfId="0" applyNumberFormat="1" applyFont="1" quotePrefix="0">
      <alignment horizontal="center" vertical="center"/>
    </xf>
    <xf fontId="1381" fillId="0" borderId="0" numFmtId="164" xfId="0" applyNumberFormat="1" applyFont="1" quotePrefix="0">
      <alignment horizontal="center" vertical="center"/>
    </xf>
    <xf fontId="1382" fillId="0" borderId="0" numFmtId="164" xfId="0" applyNumberFormat="1" applyFont="1" quotePrefix="0">
      <alignment horizontal="center" vertical="center"/>
    </xf>
    <xf fontId="1383" fillId="0" borderId="0" numFmtId="165" xfId="0" applyNumberFormat="1" applyFont="1" quotePrefix="0">
      <alignment horizontal="center" vertical="center"/>
    </xf>
    <xf fontId="1384" fillId="0" borderId="0" numFmtId="164" xfId="0" applyNumberFormat="1" applyFont="1" quotePrefix="0">
      <alignment horizontal="center" vertical="center"/>
    </xf>
    <xf fontId="1385" fillId="0" borderId="0" numFmtId="164" xfId="0" applyNumberFormat="1" applyFont="1" quotePrefix="0">
      <alignment horizontal="center" vertical="center" wrapText="1"/>
    </xf>
    <xf fontId="1386" fillId="0" borderId="0" numFmtId="4" xfId="0" applyNumberFormat="1" applyFont="1" quotePrefix="0">
      <alignment horizontal="center" vertical="center"/>
    </xf>
    <xf fontId="1387" fillId="0" borderId="0" numFmtId="164" xfId="0" applyNumberFormat="1" applyFont="1" quotePrefix="0">
      <alignment horizontal="center" vertical="center"/>
    </xf>
    <xf fontId="1388" fillId="0" borderId="0" numFmtId="0" xfId="0" applyFont="1" quotePrefix="0">
      <alignment horizontal="center" vertical="center" wrapText="1"/>
    </xf>
    <xf fontId="1389" fillId="0" borderId="0" numFmtId="4" xfId="0" applyNumberFormat="1" applyFont="1" quotePrefix="0">
      <alignment horizontal="center" vertical="center"/>
    </xf>
    <xf fontId="1390" fillId="0" borderId="0" numFmtId="164" xfId="0" applyNumberFormat="1" applyFont="1" quotePrefix="0">
      <alignment horizontal="center" vertical="center"/>
    </xf>
    <xf fontId="1391" fillId="0" borderId="0" numFmtId="164" xfId="0" applyNumberFormat="1" applyFont="1" quotePrefix="0">
      <alignment horizontal="center" vertical="center"/>
    </xf>
    <xf fontId="1392" fillId="0" borderId="0" numFmtId="165" xfId="0" applyNumberFormat="1" applyFont="1" quotePrefix="0">
      <alignment horizontal="center" vertical="center"/>
    </xf>
    <xf fontId="1393" fillId="0" borderId="0" numFmtId="164" xfId="0" applyNumberFormat="1" applyFont="1" quotePrefix="0">
      <alignment horizontal="center" vertical="center"/>
    </xf>
    <xf fontId="1394" fillId="0" borderId="0" numFmtId="164" xfId="0" applyNumberFormat="1" applyFont="1" quotePrefix="0">
      <alignment horizontal="center" vertical="center" wrapText="1"/>
    </xf>
    <xf fontId="1395" fillId="0" borderId="0" numFmtId="4" xfId="0" applyNumberFormat="1" applyFont="1" quotePrefix="0">
      <alignment horizontal="center" vertical="center"/>
    </xf>
    <xf fontId="1396" fillId="0" borderId="0" numFmtId="164" xfId="0" applyNumberFormat="1" applyFont="1" quotePrefix="0">
      <alignment horizontal="center" vertical="center"/>
    </xf>
    <xf fontId="1397" fillId="0" borderId="0" numFmtId="0" xfId="0" applyFont="1" quotePrefix="0">
      <alignment horizontal="center" vertical="center" wrapText="1"/>
    </xf>
    <xf fontId="1398" fillId="0" borderId="0" numFmtId="4" xfId="0" applyNumberFormat="1" applyFont="1" quotePrefix="0">
      <alignment horizontal="center" vertical="center"/>
    </xf>
    <xf fontId="1399" fillId="0" borderId="0" numFmtId="164" xfId="0" applyNumberFormat="1" applyFont="1" quotePrefix="0">
      <alignment horizontal="center" vertical="center"/>
    </xf>
    <xf fontId="1400" fillId="0" borderId="0" numFmtId="164" xfId="0" applyNumberFormat="1" applyFont="1" quotePrefix="0">
      <alignment horizontal="center" vertical="center"/>
    </xf>
    <xf fontId="1401" fillId="0" borderId="0" numFmtId="165" xfId="0" applyNumberFormat="1" applyFont="1" quotePrefix="0">
      <alignment horizontal="center" vertical="center"/>
    </xf>
    <xf fontId="1402" fillId="0" borderId="0" numFmtId="164" xfId="0" applyNumberFormat="1" applyFont="1" quotePrefix="0">
      <alignment horizontal="center" vertical="center"/>
    </xf>
    <xf fontId="1403" fillId="0" borderId="0" numFmtId="164" xfId="0" applyNumberFormat="1" applyFont="1" quotePrefix="0">
      <alignment horizontal="center" vertical="center" wrapText="1"/>
    </xf>
    <xf fontId="1404" fillId="0" borderId="0" numFmtId="4" xfId="0" applyNumberFormat="1" applyFont="1" quotePrefix="0">
      <alignment horizontal="center" vertical="center"/>
    </xf>
    <xf fontId="1405" fillId="0" borderId="0" numFmtId="164" xfId="0" applyNumberFormat="1" applyFont="1" quotePrefix="0">
      <alignment horizontal="center" vertical="center"/>
    </xf>
    <xf fontId="1406" fillId="0" borderId="0" numFmtId="0" xfId="0" applyFont="1" quotePrefix="0">
      <alignment horizontal="center" vertical="center" wrapText="1"/>
    </xf>
    <xf fontId="1407" fillId="0" borderId="0" numFmtId="4" xfId="0" applyNumberFormat="1" applyFont="1" quotePrefix="0">
      <alignment horizontal="center" vertical="center"/>
    </xf>
    <xf fontId="1408" fillId="0" borderId="0" numFmtId="164" xfId="0" applyNumberFormat="1" applyFont="1" quotePrefix="0">
      <alignment horizontal="center" vertical="center"/>
    </xf>
    <xf fontId="1409" fillId="0" borderId="0" numFmtId="164" xfId="0" applyNumberFormat="1" applyFont="1" quotePrefix="0">
      <alignment horizontal="center" vertical="center"/>
    </xf>
    <xf fontId="1410" fillId="0" borderId="0" numFmtId="165" xfId="0" applyNumberFormat="1" applyFont="1" quotePrefix="0">
      <alignment horizontal="center" vertical="center"/>
    </xf>
    <xf fontId="1411" fillId="0" borderId="0" numFmtId="164" xfId="0" applyNumberFormat="1" applyFont="1" quotePrefix="0">
      <alignment horizontal="center" vertical="center"/>
    </xf>
    <xf fontId="1412" fillId="0" borderId="0" numFmtId="164" xfId="0" applyNumberFormat="1" applyFont="1" quotePrefix="0">
      <alignment horizontal="center" vertical="center" wrapText="1"/>
    </xf>
    <xf fontId="1413" fillId="0" borderId="0" numFmtId="4" xfId="0" applyNumberFormat="1" applyFont="1" quotePrefix="0">
      <alignment horizontal="center" vertical="center"/>
    </xf>
    <xf fontId="1414" fillId="0" borderId="0" numFmtId="164" xfId="0" applyNumberFormat="1" applyFont="1" quotePrefix="0">
      <alignment horizontal="center" vertical="center"/>
    </xf>
    <xf fontId="1415" fillId="0" borderId="0" numFmtId="0" xfId="0" applyFont="1" quotePrefix="0">
      <alignment horizontal="center" vertical="center" wrapText="1"/>
    </xf>
    <xf fontId="1416" fillId="0" borderId="0" numFmtId="4" xfId="0" applyNumberFormat="1" applyFont="1" quotePrefix="0">
      <alignment horizontal="center" vertical="center"/>
    </xf>
    <xf fontId="1417" fillId="0" borderId="0" numFmtId="164" xfId="0" applyNumberFormat="1" applyFont="1" quotePrefix="0">
      <alignment horizontal="center" vertical="center"/>
    </xf>
    <xf fontId="1418" fillId="0" borderId="0" numFmtId="164" xfId="0" applyNumberFormat="1" applyFont="1" quotePrefix="0">
      <alignment horizontal="center" vertical="center"/>
    </xf>
    <xf fontId="1419" fillId="0" borderId="0" numFmtId="165" xfId="0" applyNumberFormat="1" applyFont="1" quotePrefix="0">
      <alignment horizontal="center" vertical="center"/>
    </xf>
    <xf fontId="1420" fillId="0" borderId="0" numFmtId="164" xfId="0" applyNumberFormat="1" applyFont="1" quotePrefix="0">
      <alignment horizontal="center" vertical="center"/>
    </xf>
    <xf fontId="1421" fillId="0" borderId="0" numFmtId="164" xfId="0" applyNumberFormat="1" applyFont="1" quotePrefix="0">
      <alignment horizontal="center" vertical="center" wrapText="1"/>
    </xf>
    <xf fontId="1422" fillId="0" borderId="0" numFmtId="4" xfId="0" applyNumberFormat="1" applyFont="1" quotePrefix="0">
      <alignment horizontal="center" vertical="center"/>
    </xf>
    <xf fontId="1423" fillId="0" borderId="0" numFmtId="164" xfId="0" applyNumberFormat="1" applyFont="1" quotePrefix="0">
      <alignment horizontal="center" vertical="center"/>
    </xf>
    <xf fontId="1424" fillId="0" borderId="0" numFmtId="0" xfId="0" applyFont="1" quotePrefix="0">
      <alignment horizontal="center" vertical="center" wrapText="1"/>
    </xf>
    <xf fontId="1425" fillId="0" borderId="0" numFmtId="4" xfId="0" applyNumberFormat="1" applyFont="1" quotePrefix="0">
      <alignment horizontal="center" vertical="center"/>
    </xf>
    <xf fontId="1426" fillId="0" borderId="0" numFmtId="164" xfId="0" applyNumberFormat="1" applyFont="1" quotePrefix="0">
      <alignment horizontal="center" vertical="center"/>
    </xf>
    <xf fontId="1427" fillId="0" borderId="0" numFmtId="164" xfId="0" applyNumberFormat="1" applyFont="1" quotePrefix="0">
      <alignment horizontal="center" vertical="center"/>
    </xf>
    <xf fontId="1428" fillId="0" borderId="0" numFmtId="165" xfId="0" applyNumberFormat="1" applyFont="1" quotePrefix="0">
      <alignment horizontal="center" vertical="center"/>
    </xf>
    <xf fontId="1429" fillId="0" borderId="0" numFmtId="164" xfId="0" applyNumberFormat="1" applyFont="1" quotePrefix="0">
      <alignment horizontal="center" vertical="center"/>
    </xf>
    <xf fontId="1430" fillId="0" borderId="0" numFmtId="164" xfId="0" applyNumberFormat="1" applyFont="1" quotePrefix="0">
      <alignment horizontal="center" vertical="center" wrapText="1"/>
    </xf>
    <xf fontId="1431" fillId="0" borderId="0" numFmtId="4" xfId="0" applyNumberFormat="1" applyFont="1" quotePrefix="0">
      <alignment horizontal="center" vertical="center"/>
    </xf>
    <xf fontId="1432" fillId="0" borderId="0" numFmtId="164" xfId="0" applyNumberFormat="1" applyFont="1" quotePrefix="0">
      <alignment horizontal="center" vertical="center"/>
    </xf>
    <xf fontId="1433" fillId="0" borderId="0" numFmtId="0" xfId="0" applyFont="1" quotePrefix="0">
      <alignment horizontal="center" vertical="center" wrapText="1"/>
    </xf>
    <xf fontId="1434" fillId="0" borderId="0" numFmtId="4" xfId="0" applyNumberFormat="1" applyFont="1" quotePrefix="0">
      <alignment horizontal="center" vertical="center"/>
    </xf>
    <xf fontId="1435" fillId="0" borderId="0" numFmtId="164" xfId="0" applyNumberFormat="1" applyFont="1" quotePrefix="0">
      <alignment horizontal="center" vertical="center"/>
    </xf>
    <xf fontId="1436" fillId="0" borderId="0" numFmtId="164" xfId="0" applyNumberFormat="1" applyFont="1" quotePrefix="0">
      <alignment horizontal="center" vertical="center"/>
    </xf>
    <xf fontId="1437" fillId="0" borderId="0" numFmtId="165" xfId="0" applyNumberFormat="1" applyFont="1" quotePrefix="0">
      <alignment horizontal="center" vertical="center"/>
    </xf>
    <xf fontId="1438" fillId="0" borderId="0" numFmtId="164" xfId="0" applyNumberFormat="1" applyFont="1" quotePrefix="0">
      <alignment horizontal="center" vertical="center"/>
    </xf>
    <xf fontId="1439" fillId="0" borderId="0" numFmtId="164" xfId="0" applyNumberFormat="1" applyFont="1" quotePrefix="0">
      <alignment horizontal="center" vertical="center" wrapText="1"/>
    </xf>
    <xf fontId="1440" fillId="0" borderId="0" numFmtId="4" xfId="0" applyNumberFormat="1" applyFont="1" quotePrefix="0">
      <alignment horizontal="center" vertical="center"/>
    </xf>
    <xf fontId="1441" fillId="0" borderId="0" numFmtId="164" xfId="0" applyNumberFormat="1" applyFont="1" quotePrefix="0">
      <alignment horizontal="center" vertical="center"/>
    </xf>
    <xf fontId="1442" fillId="0" borderId="0" numFmtId="0" xfId="0" applyFont="1" quotePrefix="0">
      <alignment horizontal="center" vertical="center" wrapText="1"/>
    </xf>
    <xf fontId="1443" fillId="0" borderId="0" numFmtId="4" xfId="0" applyNumberFormat="1" applyFont="1" quotePrefix="0">
      <alignment horizontal="center" vertical="center"/>
    </xf>
    <xf fontId="1444" fillId="0" borderId="0" numFmtId="164" xfId="0" applyNumberFormat="1" applyFont="1" quotePrefix="0">
      <alignment horizontal="center" vertical="center"/>
    </xf>
    <xf fontId="1445" fillId="0" borderId="0" numFmtId="164" xfId="0" applyNumberFormat="1" applyFont="1" quotePrefix="0">
      <alignment horizontal="center" vertical="center"/>
    </xf>
    <xf fontId="1446" fillId="0" borderId="0" numFmtId="165" xfId="0" applyNumberFormat="1" applyFont="1" quotePrefix="0">
      <alignment horizontal="center" vertical="center"/>
    </xf>
    <xf fontId="1447" fillId="0" borderId="0" numFmtId="164" xfId="0" applyNumberFormat="1" applyFont="1" quotePrefix="0">
      <alignment horizontal="center" vertical="center"/>
    </xf>
    <xf fontId="1448" fillId="0" borderId="0" numFmtId="164" xfId="0" applyNumberFormat="1" applyFont="1" quotePrefix="0">
      <alignment horizontal="center" vertical="center" wrapText="1"/>
    </xf>
    <xf fontId="1449" fillId="0" borderId="0" numFmtId="4" xfId="0" applyNumberFormat="1" applyFont="1" quotePrefix="0">
      <alignment horizontal="center" vertical="center"/>
    </xf>
    <xf fontId="1450" fillId="0" borderId="0" numFmtId="164" xfId="0" applyNumberFormat="1" applyFont="1" quotePrefix="0">
      <alignment horizontal="center" vertical="center"/>
    </xf>
    <xf fontId="1451" fillId="0" borderId="0" numFmtId="0" xfId="0" applyFont="1" quotePrefix="0">
      <alignment horizontal="center" vertical="center" wrapText="1"/>
    </xf>
    <xf fontId="1452" fillId="0" borderId="0" numFmtId="4" xfId="0" applyNumberFormat="1" applyFont="1" quotePrefix="0">
      <alignment horizontal="center" vertical="center"/>
    </xf>
    <xf fontId="1453" fillId="0" borderId="0" numFmtId="164" xfId="0" applyNumberFormat="1" applyFont="1" quotePrefix="0">
      <alignment horizontal="center" vertical="center"/>
    </xf>
    <xf fontId="1454" fillId="0" borderId="0" numFmtId="164" xfId="0" applyNumberFormat="1" applyFont="1" quotePrefix="0">
      <alignment horizontal="center" vertical="center"/>
    </xf>
    <xf fontId="1455" fillId="0" borderId="0" numFmtId="165" xfId="0" applyNumberFormat="1" applyFont="1" quotePrefix="0">
      <alignment horizontal="center" vertical="center"/>
    </xf>
    <xf fontId="1456" fillId="0" borderId="0" numFmtId="164" xfId="0" applyNumberFormat="1" applyFont="1" quotePrefix="0">
      <alignment horizontal="center" vertical="center"/>
    </xf>
    <xf fontId="1457" fillId="0" borderId="0" numFmtId="164" xfId="0" applyNumberFormat="1" applyFont="1" quotePrefix="0">
      <alignment horizontal="center" vertical="center" wrapText="1"/>
    </xf>
    <xf fontId="1458" fillId="0" borderId="0" numFmtId="4" xfId="0" applyNumberFormat="1" applyFont="1" quotePrefix="0">
      <alignment horizontal="center" vertical="center"/>
    </xf>
    <xf fontId="1459" fillId="0" borderId="0" numFmtId="164" xfId="0" applyNumberFormat="1" applyFont="1" quotePrefix="0">
      <alignment horizontal="center" vertical="center"/>
    </xf>
    <xf fontId="1460" fillId="0" borderId="0" numFmtId="0" xfId="0" applyFont="1" quotePrefix="0">
      <alignment horizontal="center" vertical="center" wrapText="1"/>
    </xf>
    <xf fontId="1461" fillId="0" borderId="0" numFmtId="4" xfId="0" applyNumberFormat="1" applyFont="1" quotePrefix="0">
      <alignment horizontal="center" vertical="center"/>
    </xf>
    <xf fontId="1462" fillId="0" borderId="0" numFmtId="164" xfId="0" applyNumberFormat="1" applyFont="1" quotePrefix="0">
      <alignment horizontal="center" vertical="center"/>
    </xf>
    <xf fontId="1463" fillId="0" borderId="0" numFmtId="164" xfId="0" applyNumberFormat="1" applyFont="1" quotePrefix="0">
      <alignment horizontal="center" vertical="center"/>
    </xf>
    <xf fontId="1464" fillId="0" borderId="0" numFmtId="165" xfId="0" applyNumberFormat="1" applyFont="1" quotePrefix="0">
      <alignment horizontal="center" vertical="center"/>
    </xf>
    <xf fontId="1465" fillId="0" borderId="0" numFmtId="164" xfId="0" applyNumberFormat="1" applyFont="1" quotePrefix="0">
      <alignment horizontal="center" vertical="center"/>
    </xf>
    <xf fontId="1466" fillId="0" borderId="0" numFmtId="164" xfId="0" applyNumberFormat="1" applyFont="1" quotePrefix="0">
      <alignment horizontal="center" vertical="center" wrapText="1"/>
    </xf>
    <xf fontId="1467" fillId="0" borderId="0" numFmtId="4" xfId="0" applyNumberFormat="1" applyFont="1" quotePrefix="0">
      <alignment horizontal="center" vertical="center"/>
    </xf>
    <xf fontId="1468" fillId="0" borderId="0" numFmtId="164" xfId="0" applyNumberFormat="1" applyFont="1" quotePrefix="0">
      <alignment horizontal="center" vertical="center"/>
    </xf>
    <xf fontId="1469" fillId="0" borderId="0" numFmtId="164" xfId="0" applyNumberFormat="1" applyFont="1" quotePrefix="0">
      <alignment horizontal="center" vertical="center" wrapText="1"/>
    </xf>
    <xf fontId="1470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470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471" fillId="0" borderId="0" numFmtId="0" xfId="0" applyFont="1" quotePrefix="0">
      <alignment horizontal="center" vertical="center" wrapText="1"/>
    </xf>
    <xf fontId="1472" fillId="0" borderId="0" numFmtId="4" xfId="0" applyNumberFormat="1" applyFont="1" quotePrefix="0">
      <alignment horizontal="center" vertical="center"/>
    </xf>
    <xf fontId="1473" fillId="0" borderId="0" numFmtId="164" xfId="0" applyNumberFormat="1" applyFont="1" quotePrefix="0">
      <alignment horizontal="center" vertical="center"/>
    </xf>
    <xf fontId="1474" fillId="0" borderId="0" numFmtId="164" xfId="0" applyNumberFormat="1" applyFont="1" quotePrefix="0">
      <alignment horizontal="center" vertical="center"/>
    </xf>
    <xf fontId="1475" fillId="0" borderId="0" numFmtId="165" xfId="0" applyNumberFormat="1" applyFont="1" quotePrefix="0">
      <alignment horizontal="center" vertical="center"/>
    </xf>
    <xf fontId="1476" fillId="0" borderId="0" numFmtId="164" xfId="0" applyNumberFormat="1" applyFont="1" quotePrefix="0">
      <alignment horizontal="center" vertical="center"/>
    </xf>
    <xf fontId="1477" fillId="0" borderId="0" numFmtId="164" xfId="0" applyNumberFormat="1" applyFont="1" quotePrefix="0">
      <alignment horizontal="center" vertical="center" wrapText="1"/>
    </xf>
    <xf fontId="1478" fillId="0" borderId="0" numFmtId="4" xfId="0" applyNumberFormat="1" applyFont="1" quotePrefix="0">
      <alignment horizontal="center" vertical="center"/>
    </xf>
    <xf fontId="1479" fillId="0" borderId="0" numFmtId="164" xfId="0" applyNumberFormat="1" applyFont="1" quotePrefix="0">
      <alignment horizontal="center" vertical="center"/>
    </xf>
    <xf fontId="1480" fillId="0" borderId="0" numFmtId="0" xfId="0" applyFont="1" quotePrefix="0">
      <alignment horizontal="center" vertical="center" wrapText="1"/>
    </xf>
    <xf fontId="1481" fillId="0" borderId="0" numFmtId="4" xfId="0" applyNumberFormat="1" applyFont="1" quotePrefix="0">
      <alignment horizontal="center" vertical="center"/>
    </xf>
    <xf fontId="1482" fillId="0" borderId="0" numFmtId="164" xfId="0" applyNumberFormat="1" applyFont="1" quotePrefix="0">
      <alignment horizontal="center" vertical="center"/>
    </xf>
    <xf fontId="1483" fillId="0" borderId="0" numFmtId="164" xfId="0" applyNumberFormat="1" applyFont="1" quotePrefix="0">
      <alignment horizontal="center" vertical="center"/>
    </xf>
    <xf fontId="1484" fillId="0" borderId="0" numFmtId="165" xfId="0" applyNumberFormat="1" applyFont="1" quotePrefix="0">
      <alignment horizontal="center" vertical="center"/>
    </xf>
    <xf fontId="1485" fillId="0" borderId="0" numFmtId="164" xfId="0" applyNumberFormat="1" applyFont="1" quotePrefix="0">
      <alignment horizontal="center" vertical="center"/>
    </xf>
    <xf fontId="1486" fillId="0" borderId="0" numFmtId="164" xfId="0" applyNumberFormat="1" applyFont="1" quotePrefix="0">
      <alignment horizontal="center" vertical="center" wrapText="1"/>
    </xf>
    <xf fontId="1487" fillId="0" borderId="0" numFmtId="4" xfId="0" applyNumberFormat="1" applyFont="1" quotePrefix="0">
      <alignment horizontal="center" vertical="center"/>
    </xf>
    <xf fontId="1488" fillId="0" borderId="0" numFmtId="164" xfId="0" applyNumberFormat="1" applyFont="1" quotePrefix="0">
      <alignment horizontal="center" vertical="center"/>
    </xf>
    <xf fontId="1489" fillId="0" borderId="0" numFmtId="0" xfId="0" applyFont="1" quotePrefix="0">
      <alignment horizontal="center" vertical="center" wrapText="1"/>
    </xf>
    <xf fontId="1490" fillId="0" borderId="0" numFmtId="4" xfId="0" applyNumberFormat="1" applyFont="1" quotePrefix="0">
      <alignment horizontal="center" vertical="center"/>
    </xf>
    <xf fontId="1491" fillId="0" borderId="0" numFmtId="164" xfId="0" applyNumberFormat="1" applyFont="1" quotePrefix="0">
      <alignment horizontal="center" vertical="center"/>
    </xf>
    <xf fontId="1492" fillId="0" borderId="0" numFmtId="164" xfId="0" applyNumberFormat="1" applyFont="1" quotePrefix="0">
      <alignment horizontal="center" vertical="center"/>
    </xf>
    <xf fontId="1493" fillId="0" borderId="0" numFmtId="165" xfId="0" applyNumberFormat="1" applyFont="1" quotePrefix="0">
      <alignment horizontal="center" vertical="center"/>
    </xf>
    <xf fontId="1494" fillId="0" borderId="0" numFmtId="164" xfId="0" applyNumberFormat="1" applyFont="1" quotePrefix="0">
      <alignment horizontal="center" vertical="center"/>
    </xf>
    <xf fontId="1495" fillId="0" borderId="0" numFmtId="164" xfId="0" applyNumberFormat="1" applyFont="1" quotePrefix="0">
      <alignment horizontal="center" vertical="center" wrapText="1"/>
    </xf>
    <xf fontId="1496" fillId="0" borderId="0" numFmtId="4" xfId="0" applyNumberFormat="1" applyFont="1" quotePrefix="0">
      <alignment horizontal="center" vertical="center"/>
    </xf>
    <xf fontId="1497" fillId="0" borderId="0" numFmtId="164" xfId="0" applyNumberFormat="1" applyFont="1" quotePrefix="0">
      <alignment horizontal="center" vertical="center"/>
    </xf>
    <xf fontId="1498" fillId="0" borderId="0" numFmtId="0" xfId="0" applyFont="1" quotePrefix="0">
      <alignment horizontal="center" vertical="center" wrapText="1"/>
    </xf>
    <xf fontId="1499" fillId="0" borderId="0" numFmtId="4" xfId="0" applyNumberFormat="1" applyFont="1" quotePrefix="0">
      <alignment horizontal="center" vertical="center"/>
    </xf>
    <xf fontId="1500" fillId="0" borderId="0" numFmtId="164" xfId="0" applyNumberFormat="1" applyFont="1" quotePrefix="0">
      <alignment horizontal="center" vertical="center"/>
    </xf>
    <xf fontId="1501" fillId="0" borderId="0" numFmtId="164" xfId="0" applyNumberFormat="1" applyFont="1" quotePrefix="0">
      <alignment horizontal="center" vertical="center"/>
    </xf>
    <xf fontId="1502" fillId="0" borderId="0" numFmtId="165" xfId="0" applyNumberFormat="1" applyFont="1" quotePrefix="0">
      <alignment horizontal="center" vertical="center"/>
    </xf>
    <xf fontId="1503" fillId="0" borderId="0" numFmtId="164" xfId="0" applyNumberFormat="1" applyFont="1" quotePrefix="0">
      <alignment horizontal="center" vertical="center"/>
    </xf>
    <xf fontId="1504" fillId="0" borderId="0" numFmtId="164" xfId="0" applyNumberFormat="1" applyFont="1" quotePrefix="0">
      <alignment horizontal="center" vertical="center" wrapText="1"/>
    </xf>
    <xf fontId="1505" fillId="0" borderId="0" numFmtId="4" xfId="0" applyNumberFormat="1" applyFont="1" quotePrefix="0">
      <alignment horizontal="center" vertical="center"/>
    </xf>
    <xf fontId="1506" fillId="0" borderId="0" numFmtId="164" xfId="0" applyNumberFormat="1" applyFont="1" quotePrefix="0">
      <alignment horizontal="center" vertical="center"/>
    </xf>
    <xf fontId="1507" fillId="0" borderId="0" numFmtId="0" xfId="0" applyFont="1" quotePrefix="0">
      <alignment horizontal="center" vertical="center" wrapText="1"/>
    </xf>
    <xf fontId="1508" fillId="0" borderId="0" numFmtId="4" xfId="0" applyNumberFormat="1" applyFont="1" quotePrefix="0">
      <alignment horizontal="center" vertical="center"/>
    </xf>
    <xf fontId="1509" fillId="0" borderId="0" numFmtId="164" xfId="0" applyNumberFormat="1" applyFont="1" quotePrefix="0">
      <alignment horizontal="center" vertical="center"/>
    </xf>
    <xf fontId="1510" fillId="0" borderId="0" numFmtId="164" xfId="0" applyNumberFormat="1" applyFont="1" quotePrefix="0">
      <alignment horizontal="center" vertical="center"/>
    </xf>
    <xf fontId="1511" fillId="0" borderId="0" numFmtId="165" xfId="0" applyNumberFormat="1" applyFont="1" quotePrefix="0">
      <alignment horizontal="center" vertical="center"/>
    </xf>
    <xf fontId="1512" fillId="0" borderId="0" numFmtId="164" xfId="0" applyNumberFormat="1" applyFont="1" quotePrefix="0">
      <alignment horizontal="center" vertical="center"/>
    </xf>
    <xf fontId="1513" fillId="0" borderId="0" numFmtId="164" xfId="0" applyNumberFormat="1" applyFont="1" quotePrefix="0">
      <alignment horizontal="center" vertical="center" wrapText="1"/>
    </xf>
    <xf fontId="1514" fillId="0" borderId="0" numFmtId="4" xfId="0" applyNumberFormat="1" applyFont="1" quotePrefix="0">
      <alignment horizontal="center" vertical="center"/>
    </xf>
    <xf fontId="1515" fillId="0" borderId="0" numFmtId="164" xfId="0" applyNumberFormat="1" applyFont="1" quotePrefix="0">
      <alignment horizontal="center" vertical="center"/>
    </xf>
    <xf fontId="1516" fillId="0" borderId="0" numFmtId="0" xfId="0" applyFont="1" quotePrefix="0">
      <alignment horizontal="center" vertical="center" wrapText="1"/>
    </xf>
    <xf fontId="1517" fillId="0" borderId="0" numFmtId="4" xfId="0" applyNumberFormat="1" applyFont="1" quotePrefix="0">
      <alignment horizontal="center" vertical="center"/>
    </xf>
    <xf fontId="1518" fillId="0" borderId="0" numFmtId="164" xfId="0" applyNumberFormat="1" applyFont="1" quotePrefix="0">
      <alignment horizontal="center" vertical="center"/>
    </xf>
    <xf fontId="1519" fillId="0" borderId="0" numFmtId="164" xfId="0" applyNumberFormat="1" applyFont="1" quotePrefix="0">
      <alignment horizontal="center" vertical="center"/>
    </xf>
    <xf fontId="1520" fillId="0" borderId="0" numFmtId="165" xfId="0" applyNumberFormat="1" applyFont="1" quotePrefix="0">
      <alignment horizontal="center" vertical="center"/>
    </xf>
    <xf fontId="1521" fillId="0" borderId="0" numFmtId="164" xfId="0" applyNumberFormat="1" applyFont="1" quotePrefix="0">
      <alignment horizontal="center" vertical="center"/>
    </xf>
    <xf fontId="1522" fillId="0" borderId="0" numFmtId="164" xfId="0" applyNumberFormat="1" applyFont="1" quotePrefix="0">
      <alignment horizontal="center" vertical="center" wrapText="1"/>
    </xf>
    <xf fontId="1523" fillId="0" borderId="0" numFmtId="4" xfId="0" applyNumberFormat="1" applyFont="1" quotePrefix="0">
      <alignment horizontal="center" vertical="center"/>
    </xf>
    <xf fontId="1524" fillId="0" borderId="0" numFmtId="164" xfId="0" applyNumberFormat="1" applyFont="1" quotePrefix="0">
      <alignment horizontal="center" vertical="center"/>
    </xf>
    <xf fontId="1525" fillId="0" borderId="0" numFmtId="164" xfId="0" applyNumberFormat="1" applyFont="1" quotePrefix="0">
      <alignment horizontal="center" vertical="center" wrapText="1"/>
    </xf>
    <xf fontId="1526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526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527" fillId="0" borderId="0" numFmtId="0" xfId="0" applyFont="1" quotePrefix="0">
      <alignment horizontal="center" vertical="center" wrapText="1"/>
    </xf>
    <xf fontId="1528" fillId="0" borderId="0" numFmtId="4" xfId="0" applyNumberFormat="1" applyFont="1" quotePrefix="0">
      <alignment horizontal="center" vertical="center"/>
    </xf>
    <xf fontId="1529" fillId="0" borderId="0" numFmtId="164" xfId="0" applyNumberFormat="1" applyFont="1" quotePrefix="0">
      <alignment horizontal="center" vertical="center"/>
    </xf>
    <xf fontId="1530" fillId="0" borderId="0" numFmtId="164" xfId="0" applyNumberFormat="1" applyFont="1" quotePrefix="0">
      <alignment horizontal="center" vertical="center"/>
    </xf>
    <xf fontId="1531" fillId="0" borderId="0" numFmtId="165" xfId="0" applyNumberFormat="1" applyFont="1" quotePrefix="0">
      <alignment horizontal="center" vertical="center"/>
    </xf>
    <xf fontId="1532" fillId="0" borderId="0" numFmtId="164" xfId="0" applyNumberFormat="1" applyFont="1" quotePrefix="0">
      <alignment horizontal="center" vertical="center"/>
    </xf>
    <xf fontId="1533" fillId="0" borderId="0" numFmtId="164" xfId="0" applyNumberFormat="1" applyFont="1" quotePrefix="0">
      <alignment horizontal="center" vertical="center" wrapText="1"/>
    </xf>
    <xf fontId="1534" fillId="0" borderId="0" numFmtId="4" xfId="0" applyNumberFormat="1" applyFont="1" quotePrefix="0">
      <alignment horizontal="center" vertical="center"/>
    </xf>
    <xf fontId="1535" fillId="0" borderId="0" numFmtId="164" xfId="0" applyNumberFormat="1" applyFont="1" quotePrefix="0">
      <alignment horizontal="center" vertical="center"/>
    </xf>
    <xf fontId="1536" fillId="0" borderId="0" numFmtId="0" xfId="0" applyFont="1" quotePrefix="0">
      <alignment horizontal="center" vertical="center" wrapText="1"/>
    </xf>
    <xf fontId="1537" fillId="0" borderId="0" numFmtId="4" xfId="0" applyNumberFormat="1" applyFont="1" quotePrefix="0">
      <alignment horizontal="center" vertical="center"/>
    </xf>
    <xf fontId="1538" fillId="0" borderId="0" numFmtId="164" xfId="0" applyNumberFormat="1" applyFont="1" quotePrefix="0">
      <alignment horizontal="center" vertical="center"/>
    </xf>
    <xf fontId="1539" fillId="0" borderId="0" numFmtId="164" xfId="0" applyNumberFormat="1" applyFont="1" quotePrefix="0">
      <alignment horizontal="center" vertical="center"/>
    </xf>
    <xf fontId="1540" fillId="0" borderId="0" numFmtId="165" xfId="0" applyNumberFormat="1" applyFont="1" quotePrefix="0">
      <alignment horizontal="center" vertical="center"/>
    </xf>
    <xf fontId="1541" fillId="0" borderId="0" numFmtId="164" xfId="0" applyNumberFormat="1" applyFont="1" quotePrefix="0">
      <alignment horizontal="center" vertical="center"/>
    </xf>
    <xf fontId="1542" fillId="0" borderId="0" numFmtId="164" xfId="0" applyNumberFormat="1" applyFont="1" quotePrefix="0">
      <alignment horizontal="center" vertical="center" wrapText="1"/>
    </xf>
    <xf fontId="1543" fillId="0" borderId="0" numFmtId="4" xfId="0" applyNumberFormat="1" applyFont="1" quotePrefix="0">
      <alignment horizontal="center" vertical="center"/>
    </xf>
    <xf fontId="1544" fillId="0" borderId="0" numFmtId="164" xfId="0" applyNumberFormat="1" applyFont="1" quotePrefix="0">
      <alignment horizontal="center" vertical="center"/>
    </xf>
    <xf fontId="1545" fillId="0" borderId="0" numFmtId="0" xfId="0" applyFont="1" quotePrefix="0">
      <alignment horizontal="center" vertical="center" wrapText="1"/>
    </xf>
    <xf fontId="1546" fillId="0" borderId="0" numFmtId="4" xfId="0" applyNumberFormat="1" applyFont="1" quotePrefix="0">
      <alignment horizontal="center" vertical="center"/>
    </xf>
    <xf fontId="1547" fillId="0" borderId="0" numFmtId="164" xfId="0" applyNumberFormat="1" applyFont="1" quotePrefix="0">
      <alignment horizontal="center" vertical="center"/>
    </xf>
    <xf fontId="1548" fillId="0" borderId="0" numFmtId="164" xfId="0" applyNumberFormat="1" applyFont="1" quotePrefix="0">
      <alignment horizontal="center" vertical="center"/>
    </xf>
    <xf fontId="1549" fillId="0" borderId="0" numFmtId="165" xfId="0" applyNumberFormat="1" applyFont="1" quotePrefix="0">
      <alignment horizontal="center" vertical="center"/>
    </xf>
    <xf fontId="1550" fillId="0" borderId="0" numFmtId="164" xfId="0" applyNumberFormat="1" applyFont="1" quotePrefix="0">
      <alignment horizontal="center" vertical="center"/>
    </xf>
    <xf fontId="1551" fillId="0" borderId="0" numFmtId="164" xfId="0" applyNumberFormat="1" applyFont="1" quotePrefix="0">
      <alignment horizontal="center" vertical="center" wrapText="1"/>
    </xf>
    <xf fontId="1552" fillId="0" borderId="0" numFmtId="4" xfId="0" applyNumberFormat="1" applyFont="1" quotePrefix="0">
      <alignment horizontal="center" vertical="center"/>
    </xf>
    <xf fontId="1553" fillId="0" borderId="0" numFmtId="164" xfId="0" applyNumberFormat="1" applyFont="1" quotePrefix="0">
      <alignment horizontal="center" vertical="center"/>
    </xf>
    <xf fontId="1554" fillId="0" borderId="0" numFmtId="164" xfId="0" applyNumberFormat="1" applyFont="1" quotePrefix="0">
      <alignment horizontal="center" vertical="center" wrapText="1"/>
    </xf>
    <xf fontId="155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55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556" fillId="0" borderId="0" numFmtId="0" xfId="0" applyFont="1" quotePrefix="0">
      <alignment horizontal="center" vertical="center" wrapText="1"/>
    </xf>
    <xf fontId="1557" fillId="0" borderId="0" numFmtId="4" xfId="0" applyNumberFormat="1" applyFont="1" quotePrefix="0">
      <alignment horizontal="center" vertical="center"/>
    </xf>
    <xf fontId="1558" fillId="0" borderId="0" numFmtId="164" xfId="0" applyNumberFormat="1" applyFont="1" quotePrefix="0">
      <alignment horizontal="center" vertical="center"/>
    </xf>
    <xf fontId="1559" fillId="0" borderId="0" numFmtId="164" xfId="0" applyNumberFormat="1" applyFont="1" quotePrefix="0">
      <alignment horizontal="center" vertical="center"/>
    </xf>
    <xf fontId="1560" fillId="0" borderId="0" numFmtId="165" xfId="0" applyNumberFormat="1" applyFont="1" quotePrefix="0">
      <alignment horizontal="center" vertical="center"/>
    </xf>
    <xf fontId="1561" fillId="0" borderId="0" numFmtId="164" xfId="0" applyNumberFormat="1" applyFont="1" quotePrefix="0">
      <alignment horizontal="center" vertical="center"/>
    </xf>
    <xf fontId="1562" fillId="0" borderId="0" numFmtId="164" xfId="0" applyNumberFormat="1" applyFont="1" quotePrefix="0">
      <alignment horizontal="center" vertical="center" wrapText="1"/>
    </xf>
    <xf fontId="1563" fillId="0" borderId="0" numFmtId="4" xfId="0" applyNumberFormat="1" applyFont="1" quotePrefix="0">
      <alignment horizontal="center" vertical="center"/>
    </xf>
    <xf fontId="1564" fillId="0" borderId="0" numFmtId="164" xfId="0" applyNumberFormat="1" applyFont="1" quotePrefix="0">
      <alignment horizontal="center" vertical="center"/>
    </xf>
    <xf fontId="1565" fillId="0" borderId="0" numFmtId="0" xfId="0" applyFont="1" quotePrefix="0">
      <alignment horizontal="center" vertical="center" wrapText="1"/>
    </xf>
    <xf fontId="1566" fillId="0" borderId="0" numFmtId="4" xfId="0" applyNumberFormat="1" applyFont="1" quotePrefix="0">
      <alignment horizontal="center" vertical="center"/>
    </xf>
    <xf fontId="1567" fillId="0" borderId="0" numFmtId="164" xfId="0" applyNumberFormat="1" applyFont="1" quotePrefix="0">
      <alignment horizontal="center" vertical="center"/>
    </xf>
    <xf fontId="1568" fillId="0" borderId="0" numFmtId="164" xfId="0" applyNumberFormat="1" applyFont="1" quotePrefix="0">
      <alignment horizontal="center" vertical="center"/>
    </xf>
    <xf fontId="1569" fillId="0" borderId="0" numFmtId="165" xfId="0" applyNumberFormat="1" applyFont="1" quotePrefix="0">
      <alignment horizontal="center" vertical="center"/>
    </xf>
    <xf fontId="1570" fillId="0" borderId="0" numFmtId="164" xfId="0" applyNumberFormat="1" applyFont="1" quotePrefix="0">
      <alignment horizontal="center" vertical="center"/>
    </xf>
    <xf fontId="1571" fillId="0" borderId="0" numFmtId="164" xfId="0" applyNumberFormat="1" applyFont="1" quotePrefix="0">
      <alignment horizontal="center" vertical="center" wrapText="1"/>
    </xf>
    <xf fontId="1572" fillId="0" borderId="0" numFmtId="4" xfId="0" applyNumberFormat="1" applyFont="1" quotePrefix="0">
      <alignment horizontal="center" vertical="center"/>
    </xf>
    <xf fontId="1573" fillId="0" borderId="0" numFmtId="164" xfId="0" applyNumberFormat="1" applyFont="1" quotePrefix="0">
      <alignment horizontal="center" vertical="center"/>
    </xf>
    <xf fontId="1574" fillId="0" borderId="0" numFmtId="0" xfId="0" applyFont="1" quotePrefix="0">
      <alignment horizontal="center" vertical="center" wrapText="1"/>
    </xf>
    <xf fontId="1575" fillId="0" borderId="0" numFmtId="4" xfId="0" applyNumberFormat="1" applyFont="1" quotePrefix="0">
      <alignment horizontal="center" vertical="center"/>
    </xf>
    <xf fontId="1576" fillId="0" borderId="0" numFmtId="164" xfId="0" applyNumberFormat="1" applyFont="1" quotePrefix="0">
      <alignment horizontal="center" vertical="center"/>
    </xf>
    <xf fontId="1577" fillId="0" borderId="0" numFmtId="164" xfId="0" applyNumberFormat="1" applyFont="1" quotePrefix="0">
      <alignment horizontal="center" vertical="center"/>
    </xf>
    <xf fontId="1578" fillId="0" borderId="0" numFmtId="165" xfId="0" applyNumberFormat="1" applyFont="1" quotePrefix="0">
      <alignment horizontal="center" vertical="center"/>
    </xf>
    <xf fontId="1579" fillId="0" borderId="0" numFmtId="164" xfId="0" applyNumberFormat="1" applyFont="1" quotePrefix="0">
      <alignment horizontal="center" vertical="center"/>
    </xf>
    <xf fontId="1580" fillId="0" borderId="0" numFmtId="164" xfId="0" applyNumberFormat="1" applyFont="1" quotePrefix="0">
      <alignment horizontal="center" vertical="center" wrapText="1"/>
    </xf>
    <xf fontId="1581" fillId="0" borderId="0" numFmtId="4" xfId="0" applyNumberFormat="1" applyFont="1" quotePrefix="0">
      <alignment horizontal="center" vertical="center"/>
    </xf>
    <xf fontId="1582" fillId="0" borderId="0" numFmtId="164" xfId="0" applyNumberFormat="1" applyFont="1" quotePrefix="0">
      <alignment horizontal="center" vertical="center"/>
    </xf>
    <xf fontId="1583" fillId="0" borderId="0" numFmtId="0" xfId="0" applyFont="1" quotePrefix="0">
      <alignment horizontal="center" vertical="center" wrapText="1"/>
    </xf>
    <xf fontId="1584" fillId="0" borderId="0" numFmtId="4" xfId="0" applyNumberFormat="1" applyFont="1" quotePrefix="0">
      <alignment horizontal="center" vertical="center"/>
    </xf>
    <xf fontId="1585" fillId="0" borderId="0" numFmtId="164" xfId="0" applyNumberFormat="1" applyFont="1" quotePrefix="0">
      <alignment horizontal="center" vertical="center"/>
    </xf>
    <xf fontId="1586" fillId="0" borderId="0" numFmtId="164" xfId="0" applyNumberFormat="1" applyFont="1" quotePrefix="0">
      <alignment horizontal="center" vertical="center"/>
    </xf>
    <xf fontId="1587" fillId="0" borderId="0" numFmtId="165" xfId="0" applyNumberFormat="1" applyFont="1" quotePrefix="0">
      <alignment horizontal="center" vertical="center"/>
    </xf>
    <xf fontId="1588" fillId="0" borderId="0" numFmtId="164" xfId="0" applyNumberFormat="1" applyFont="1" quotePrefix="0">
      <alignment horizontal="center" vertical="center"/>
    </xf>
    <xf fontId="1589" fillId="0" borderId="0" numFmtId="164" xfId="0" applyNumberFormat="1" applyFont="1" quotePrefix="0">
      <alignment horizontal="center" vertical="center" wrapText="1"/>
    </xf>
    <xf fontId="1590" fillId="0" borderId="0" numFmtId="4" xfId="0" applyNumberFormat="1" applyFont="1" quotePrefix="0">
      <alignment horizontal="center" vertical="center"/>
    </xf>
    <xf fontId="1591" fillId="0" borderId="0" numFmtId="164" xfId="0" applyNumberFormat="1" applyFont="1" quotePrefix="0">
      <alignment horizontal="center" vertical="center"/>
    </xf>
    <xf fontId="1592" fillId="0" borderId="0" numFmtId="0" xfId="0" applyFont="1" quotePrefix="0">
      <alignment horizontal="center" vertical="center" wrapText="1"/>
    </xf>
    <xf fontId="1593" fillId="0" borderId="0" numFmtId="4" xfId="0" applyNumberFormat="1" applyFont="1" quotePrefix="0">
      <alignment horizontal="center" vertical="center"/>
    </xf>
    <xf fontId="1594" fillId="0" borderId="0" numFmtId="164" xfId="0" applyNumberFormat="1" applyFont="1" quotePrefix="0">
      <alignment horizontal="center" vertical="center"/>
    </xf>
    <xf fontId="1595" fillId="0" borderId="0" numFmtId="164" xfId="0" applyNumberFormat="1" applyFont="1" quotePrefix="0">
      <alignment horizontal="center" vertical="center"/>
    </xf>
    <xf fontId="1596" fillId="0" borderId="0" numFmtId="165" xfId="0" applyNumberFormat="1" applyFont="1" quotePrefix="0">
      <alignment horizontal="center" vertical="center"/>
    </xf>
    <xf fontId="1597" fillId="0" borderId="0" numFmtId="164" xfId="0" applyNumberFormat="1" applyFont="1" quotePrefix="0">
      <alignment horizontal="center" vertical="center"/>
    </xf>
    <xf fontId="1598" fillId="0" borderId="0" numFmtId="164" xfId="0" applyNumberFormat="1" applyFont="1" quotePrefix="0">
      <alignment horizontal="center" vertical="center" wrapText="1"/>
    </xf>
    <xf fontId="1599" fillId="0" borderId="0" numFmtId="4" xfId="0" applyNumberFormat="1" applyFont="1" quotePrefix="0">
      <alignment horizontal="center" vertical="center"/>
    </xf>
    <xf fontId="1600" fillId="0" borderId="0" numFmtId="164" xfId="0" applyNumberFormat="1" applyFont="1" quotePrefix="0">
      <alignment horizontal="center" vertical="center"/>
    </xf>
    <xf fontId="1601" fillId="0" borderId="0" numFmtId="164" xfId="0" applyNumberFormat="1" applyFont="1" quotePrefix="0">
      <alignment horizontal="center" vertical="center" wrapText="1"/>
    </xf>
    <xf fontId="160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60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603" fillId="0" borderId="0" numFmtId="0" xfId="0" applyFont="1" quotePrefix="0">
      <alignment horizontal="center" vertical="center" wrapText="1"/>
    </xf>
    <xf fontId="1604" fillId="0" borderId="0" numFmtId="4" xfId="0" applyNumberFormat="1" applyFont="1" quotePrefix="0">
      <alignment horizontal="center" vertical="center"/>
    </xf>
    <xf fontId="1605" fillId="0" borderId="0" numFmtId="164" xfId="0" applyNumberFormat="1" applyFont="1" quotePrefix="0">
      <alignment horizontal="center" vertical="center"/>
    </xf>
    <xf fontId="1606" fillId="0" borderId="0" numFmtId="164" xfId="0" applyNumberFormat="1" applyFont="1" quotePrefix="0">
      <alignment horizontal="center" vertical="center"/>
    </xf>
    <xf fontId="1607" fillId="0" borderId="0" numFmtId="165" xfId="0" applyNumberFormat="1" applyFont="1" quotePrefix="0">
      <alignment horizontal="center" vertical="center"/>
    </xf>
    <xf fontId="1608" fillId="0" borderId="0" numFmtId="164" xfId="0" applyNumberFormat="1" applyFont="1" quotePrefix="0">
      <alignment horizontal="center" vertical="center"/>
    </xf>
    <xf fontId="1609" fillId="0" borderId="0" numFmtId="164" xfId="0" applyNumberFormat="1" applyFont="1" quotePrefix="0">
      <alignment horizontal="center" vertical="center" wrapText="1"/>
    </xf>
    <xf fontId="1610" fillId="0" borderId="0" numFmtId="4" xfId="0" applyNumberFormat="1" applyFont="1" quotePrefix="0">
      <alignment horizontal="center" vertical="center"/>
    </xf>
    <xf fontId="1611" fillId="0" borderId="0" numFmtId="164" xfId="0" applyNumberFormat="1" applyFont="1" quotePrefix="0">
      <alignment horizontal="center" vertical="center"/>
    </xf>
    <xf fontId="1612" fillId="0" borderId="0" numFmtId="0" xfId="0" applyFont="1" quotePrefix="0">
      <alignment horizontal="center" vertical="center" wrapText="1"/>
    </xf>
    <xf fontId="1613" fillId="0" borderId="0" numFmtId="4" xfId="0" applyNumberFormat="1" applyFont="1" quotePrefix="0">
      <alignment horizontal="center" vertical="center"/>
    </xf>
    <xf fontId="1614" fillId="0" borderId="0" numFmtId="164" xfId="0" applyNumberFormat="1" applyFont="1" quotePrefix="0">
      <alignment horizontal="center" vertical="center"/>
    </xf>
    <xf fontId="1615" fillId="0" borderId="0" numFmtId="164" xfId="0" applyNumberFormat="1" applyFont="1" quotePrefix="0">
      <alignment horizontal="center" vertical="center"/>
    </xf>
    <xf fontId="1616" fillId="0" borderId="0" numFmtId="165" xfId="0" applyNumberFormat="1" applyFont="1" quotePrefix="0">
      <alignment horizontal="center" vertical="center"/>
    </xf>
    <xf fontId="1617" fillId="0" borderId="0" numFmtId="164" xfId="0" applyNumberFormat="1" applyFont="1" quotePrefix="0">
      <alignment horizontal="center" vertical="center"/>
    </xf>
    <xf fontId="1618" fillId="0" borderId="0" numFmtId="164" xfId="0" applyNumberFormat="1" applyFont="1" quotePrefix="0">
      <alignment horizontal="center" vertical="center" wrapText="1"/>
    </xf>
    <xf fontId="1619" fillId="0" borderId="0" numFmtId="4" xfId="0" applyNumberFormat="1" applyFont="1" quotePrefix="0">
      <alignment horizontal="center" vertical="center"/>
    </xf>
    <xf fontId="1620" fillId="0" borderId="0" numFmtId="164" xfId="0" applyNumberFormat="1" applyFont="1" quotePrefix="0">
      <alignment horizontal="center" vertical="center"/>
    </xf>
    <xf fontId="1621" fillId="0" borderId="0" numFmtId="0" xfId="0" applyFont="1" quotePrefix="0">
      <alignment horizontal="center" vertical="center" wrapText="1"/>
    </xf>
    <xf fontId="1622" fillId="0" borderId="0" numFmtId="4" xfId="0" applyNumberFormat="1" applyFont="1" quotePrefix="0">
      <alignment horizontal="center" vertical="center"/>
    </xf>
    <xf fontId="1623" fillId="0" borderId="0" numFmtId="164" xfId="0" applyNumberFormat="1" applyFont="1" quotePrefix="0">
      <alignment horizontal="center" vertical="center"/>
    </xf>
    <xf fontId="1624" fillId="0" borderId="0" numFmtId="164" xfId="0" applyNumberFormat="1" applyFont="1" quotePrefix="0">
      <alignment horizontal="center" vertical="center"/>
    </xf>
    <xf fontId="1625" fillId="0" borderId="0" numFmtId="165" xfId="0" applyNumberFormat="1" applyFont="1" quotePrefix="0">
      <alignment horizontal="center" vertical="center"/>
    </xf>
    <xf fontId="1626" fillId="0" borderId="0" numFmtId="164" xfId="0" applyNumberFormat="1" applyFont="1" quotePrefix="0">
      <alignment horizontal="center" vertical="center"/>
    </xf>
    <xf fontId="1627" fillId="0" borderId="0" numFmtId="164" xfId="0" applyNumberFormat="1" applyFont="1" quotePrefix="0">
      <alignment horizontal="center" vertical="center" wrapText="1"/>
    </xf>
    <xf fontId="1628" fillId="0" borderId="0" numFmtId="4" xfId="0" applyNumberFormat="1" applyFont="1" quotePrefix="0">
      <alignment horizontal="center" vertical="center"/>
    </xf>
    <xf fontId="1629" fillId="0" borderId="0" numFmtId="164" xfId="0" applyNumberFormat="1" applyFont="1" quotePrefix="0">
      <alignment horizontal="center" vertical="center"/>
    </xf>
    <xf fontId="1630" fillId="0" borderId="0" numFmtId="0" xfId="0" applyFont="1" quotePrefix="0">
      <alignment horizontal="center" vertical="center" wrapText="1"/>
    </xf>
    <xf fontId="1631" fillId="0" borderId="0" numFmtId="4" xfId="0" applyNumberFormat="1" applyFont="1" quotePrefix="0">
      <alignment horizontal="center" vertical="center"/>
    </xf>
    <xf fontId="1632" fillId="0" borderId="0" numFmtId="164" xfId="0" applyNumberFormat="1" applyFont="1" quotePrefix="0">
      <alignment horizontal="center" vertical="center"/>
    </xf>
    <xf fontId="1633" fillId="0" borderId="0" numFmtId="164" xfId="0" applyNumberFormat="1" applyFont="1" quotePrefix="0">
      <alignment horizontal="center" vertical="center"/>
    </xf>
    <xf fontId="1634" fillId="0" borderId="0" numFmtId="165" xfId="0" applyNumberFormat="1" applyFont="1" quotePrefix="0">
      <alignment horizontal="center" vertical="center"/>
    </xf>
    <xf fontId="1635" fillId="0" borderId="0" numFmtId="164" xfId="0" applyNumberFormat="1" applyFont="1" quotePrefix="0">
      <alignment horizontal="center" vertical="center"/>
    </xf>
    <xf fontId="1636" fillId="0" borderId="0" numFmtId="164" xfId="0" applyNumberFormat="1" applyFont="1" quotePrefix="0">
      <alignment horizontal="center" vertical="center" wrapText="1"/>
    </xf>
    <xf fontId="1637" fillId="0" borderId="0" numFmtId="4" xfId="0" applyNumberFormat="1" applyFont="1" quotePrefix="0">
      <alignment horizontal="center" vertical="center"/>
    </xf>
    <xf fontId="1638" fillId="0" borderId="0" numFmtId="164" xfId="0" applyNumberFormat="1" applyFont="1" quotePrefix="0">
      <alignment horizontal="center" vertical="center"/>
    </xf>
    <xf fontId="1639" fillId="0" borderId="0" numFmtId="0" xfId="0" applyFont="1" quotePrefix="0">
      <alignment horizontal="center" vertical="center" wrapText="1"/>
    </xf>
    <xf fontId="1640" fillId="0" borderId="0" numFmtId="4" xfId="0" applyNumberFormat="1" applyFont="1" quotePrefix="0">
      <alignment horizontal="center" vertical="center"/>
    </xf>
    <xf fontId="1641" fillId="0" borderId="0" numFmtId="164" xfId="0" applyNumberFormat="1" applyFont="1" quotePrefix="0">
      <alignment horizontal="center" vertical="center"/>
    </xf>
    <xf fontId="1642" fillId="0" borderId="0" numFmtId="164" xfId="0" applyNumberFormat="1" applyFont="1" quotePrefix="0">
      <alignment horizontal="center" vertical="center"/>
    </xf>
    <xf fontId="1643" fillId="0" borderId="0" numFmtId="165" xfId="0" applyNumberFormat="1" applyFont="1" quotePrefix="0">
      <alignment horizontal="center" vertical="center"/>
    </xf>
    <xf fontId="1644" fillId="0" borderId="0" numFmtId="164" xfId="0" applyNumberFormat="1" applyFont="1" quotePrefix="0">
      <alignment horizontal="center" vertical="center"/>
    </xf>
    <xf fontId="1645" fillId="0" borderId="0" numFmtId="164" xfId="0" applyNumberFormat="1" applyFont="1" quotePrefix="0">
      <alignment horizontal="center" vertical="center" wrapText="1"/>
    </xf>
    <xf fontId="1646" fillId="0" borderId="0" numFmtId="4" xfId="0" applyNumberFormat="1" applyFont="1" quotePrefix="0">
      <alignment horizontal="center" vertical="center"/>
    </xf>
    <xf fontId="1647" fillId="0" borderId="0" numFmtId="164" xfId="0" applyNumberFormat="1" applyFont="1" quotePrefix="0">
      <alignment horizontal="center" vertical="center"/>
    </xf>
    <xf fontId="1648" fillId="0" borderId="0" numFmtId="0" xfId="0" applyFont="1" quotePrefix="0">
      <alignment horizontal="center" vertical="center" wrapText="1"/>
    </xf>
    <xf fontId="1649" fillId="0" borderId="0" numFmtId="4" xfId="0" applyNumberFormat="1" applyFont="1" quotePrefix="0">
      <alignment horizontal="center" vertical="center"/>
    </xf>
    <xf fontId="1650" fillId="0" borderId="0" numFmtId="164" xfId="0" applyNumberFormat="1" applyFont="1" quotePrefix="0">
      <alignment horizontal="center" vertical="center"/>
    </xf>
    <xf fontId="1651" fillId="0" borderId="0" numFmtId="164" xfId="0" applyNumberFormat="1" applyFont="1" quotePrefix="0">
      <alignment horizontal="center" vertical="center"/>
    </xf>
    <xf fontId="1652" fillId="0" borderId="0" numFmtId="165" xfId="0" applyNumberFormat="1" applyFont="1" quotePrefix="0">
      <alignment horizontal="center" vertical="center"/>
    </xf>
    <xf fontId="1653" fillId="0" borderId="0" numFmtId="164" xfId="0" applyNumberFormat="1" applyFont="1" quotePrefix="0">
      <alignment horizontal="center" vertical="center"/>
    </xf>
    <xf fontId="1654" fillId="0" borderId="0" numFmtId="164" xfId="0" applyNumberFormat="1" applyFont="1" quotePrefix="0">
      <alignment horizontal="center" vertical="center" wrapText="1"/>
    </xf>
    <xf fontId="1655" fillId="0" borderId="0" numFmtId="4" xfId="0" applyNumberFormat="1" applyFont="1" quotePrefix="0">
      <alignment horizontal="center" vertical="center"/>
    </xf>
    <xf fontId="1656" fillId="0" borderId="0" numFmtId="164" xfId="0" applyNumberFormat="1" applyFont="1" quotePrefix="0">
      <alignment horizontal="center" vertical="center"/>
    </xf>
    <xf fontId="1657" fillId="0" borderId="0" numFmtId="0" xfId="0" applyFont="1" quotePrefix="0">
      <alignment horizontal="center" vertical="center" wrapText="1"/>
    </xf>
    <xf fontId="1658" fillId="0" borderId="0" numFmtId="4" xfId="0" applyNumberFormat="1" applyFont="1" quotePrefix="0">
      <alignment horizontal="center" vertical="center"/>
    </xf>
    <xf fontId="1659" fillId="0" borderId="0" numFmtId="164" xfId="0" applyNumberFormat="1" applyFont="1" quotePrefix="0">
      <alignment horizontal="center" vertical="center"/>
    </xf>
    <xf fontId="1660" fillId="0" borderId="0" numFmtId="164" xfId="0" applyNumberFormat="1" applyFont="1" quotePrefix="0">
      <alignment horizontal="center" vertical="center"/>
    </xf>
    <xf fontId="1661" fillId="0" borderId="0" numFmtId="165" xfId="0" applyNumberFormat="1" applyFont="1" quotePrefix="0">
      <alignment horizontal="center" vertical="center"/>
    </xf>
    <xf fontId="1662" fillId="0" borderId="0" numFmtId="164" xfId="0" applyNumberFormat="1" applyFont="1" quotePrefix="0">
      <alignment horizontal="center" vertical="center"/>
    </xf>
    <xf fontId="1663" fillId="0" borderId="0" numFmtId="164" xfId="0" applyNumberFormat="1" applyFont="1" quotePrefix="0">
      <alignment horizontal="center" vertical="center" wrapText="1"/>
    </xf>
    <xf fontId="1664" fillId="0" borderId="0" numFmtId="4" xfId="0" applyNumberFormat="1" applyFont="1" quotePrefix="0">
      <alignment horizontal="center" vertical="center"/>
    </xf>
    <xf fontId="1665" fillId="0" borderId="0" numFmtId="164" xfId="0" applyNumberFormat="1" applyFont="1" quotePrefix="0">
      <alignment horizontal="center" vertical="center"/>
    </xf>
    <xf fontId="1666" fillId="0" borderId="0" numFmtId="0" xfId="0" applyFont="1" quotePrefix="0">
      <alignment horizontal="center" vertical="center" wrapText="1"/>
    </xf>
    <xf fontId="1667" fillId="0" borderId="0" numFmtId="4" xfId="0" applyNumberFormat="1" applyFont="1" quotePrefix="0">
      <alignment horizontal="center" vertical="center"/>
    </xf>
    <xf fontId="1668" fillId="0" borderId="0" numFmtId="164" xfId="0" applyNumberFormat="1" applyFont="1" quotePrefix="0">
      <alignment horizontal="center" vertical="center"/>
    </xf>
    <xf fontId="1669" fillId="0" borderId="0" numFmtId="164" xfId="0" applyNumberFormat="1" applyFont="1" quotePrefix="0">
      <alignment horizontal="center" vertical="center"/>
    </xf>
    <xf fontId="1670" fillId="0" borderId="0" numFmtId="165" xfId="0" applyNumberFormat="1" applyFont="1" quotePrefix="0">
      <alignment horizontal="center" vertical="center"/>
    </xf>
    <xf fontId="1671" fillId="0" borderId="0" numFmtId="164" xfId="0" applyNumberFormat="1" applyFont="1" quotePrefix="0">
      <alignment horizontal="center" vertical="center"/>
    </xf>
    <xf fontId="1672" fillId="0" borderId="0" numFmtId="164" xfId="0" applyNumberFormat="1" applyFont="1" quotePrefix="0">
      <alignment horizontal="center" vertical="center" wrapText="1"/>
    </xf>
    <xf fontId="1673" fillId="0" borderId="0" numFmtId="4" xfId="0" applyNumberFormat="1" applyFont="1" quotePrefix="0">
      <alignment horizontal="center" vertical="center"/>
    </xf>
    <xf fontId="1674" fillId="0" borderId="0" numFmtId="164" xfId="0" applyNumberFormat="1" applyFont="1" quotePrefix="0">
      <alignment horizontal="center" vertical="center"/>
    </xf>
    <xf fontId="1675" fillId="0" borderId="0" numFmtId="0" xfId="0" applyFont="1" quotePrefix="0">
      <alignment horizontal="center" vertical="center" wrapText="1"/>
    </xf>
    <xf fontId="1676" fillId="0" borderId="0" numFmtId="4" xfId="0" applyNumberFormat="1" applyFont="1" quotePrefix="0">
      <alignment horizontal="center" vertical="center"/>
    </xf>
    <xf fontId="1677" fillId="0" borderId="0" numFmtId="164" xfId="0" applyNumberFormat="1" applyFont="1" quotePrefix="0">
      <alignment horizontal="center" vertical="center"/>
    </xf>
    <xf fontId="1678" fillId="0" borderId="0" numFmtId="164" xfId="0" applyNumberFormat="1" applyFont="1" quotePrefix="0">
      <alignment horizontal="center" vertical="center"/>
    </xf>
    <xf fontId="1679" fillId="0" borderId="0" numFmtId="165" xfId="0" applyNumberFormat="1" applyFont="1" quotePrefix="0">
      <alignment horizontal="center" vertical="center"/>
    </xf>
    <xf fontId="1680" fillId="0" borderId="0" numFmtId="164" xfId="0" applyNumberFormat="1" applyFont="1" quotePrefix="0">
      <alignment horizontal="center" vertical="center"/>
    </xf>
    <xf fontId="1681" fillId="0" borderId="0" numFmtId="164" xfId="0" applyNumberFormat="1" applyFont="1" quotePrefix="0">
      <alignment horizontal="center" vertical="center" wrapText="1"/>
    </xf>
    <xf fontId="1682" fillId="0" borderId="0" numFmtId="4" xfId="0" applyNumberFormat="1" applyFont="1" quotePrefix="0">
      <alignment horizontal="center" vertical="center"/>
    </xf>
    <xf fontId="1683" fillId="0" borderId="0" numFmtId="164" xfId="0" applyNumberFormat="1" applyFont="1" quotePrefix="0">
      <alignment horizontal="center" vertical="center"/>
    </xf>
    <xf fontId="1684" fillId="0" borderId="0" numFmtId="164" xfId="0" applyNumberFormat="1" applyFont="1" quotePrefix="0">
      <alignment horizontal="center" vertical="center" wrapText="1"/>
    </xf>
    <xf fontId="168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68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686" fillId="0" borderId="0" numFmtId="0" xfId="0" applyFont="1" quotePrefix="0">
      <alignment horizontal="center" vertical="center" wrapText="1"/>
    </xf>
    <xf fontId="1687" fillId="0" borderId="0" numFmtId="4" xfId="0" applyNumberFormat="1" applyFont="1" quotePrefix="0">
      <alignment horizontal="center" vertical="center"/>
    </xf>
    <xf fontId="1688" fillId="0" borderId="0" numFmtId="164" xfId="0" applyNumberFormat="1" applyFont="1" quotePrefix="0">
      <alignment horizontal="center" vertical="center"/>
    </xf>
    <xf fontId="1689" fillId="0" borderId="0" numFmtId="164" xfId="0" applyNumberFormat="1" applyFont="1" quotePrefix="0">
      <alignment horizontal="center" vertical="center"/>
    </xf>
    <xf fontId="1690" fillId="0" borderId="0" numFmtId="165" xfId="0" applyNumberFormat="1" applyFont="1" quotePrefix="0">
      <alignment horizontal="center" vertical="center"/>
    </xf>
    <xf fontId="1691" fillId="0" borderId="0" numFmtId="164" xfId="0" applyNumberFormat="1" applyFont="1" quotePrefix="0">
      <alignment horizontal="center" vertical="center"/>
    </xf>
    <xf fontId="1692" fillId="0" borderId="0" numFmtId="164" xfId="0" applyNumberFormat="1" applyFont="1" quotePrefix="0">
      <alignment horizontal="center" vertical="center" wrapText="1"/>
    </xf>
    <xf fontId="1693" fillId="0" borderId="0" numFmtId="4" xfId="0" applyNumberFormat="1" applyFont="1" quotePrefix="0">
      <alignment horizontal="center" vertical="center"/>
    </xf>
    <xf fontId="1694" fillId="0" borderId="0" numFmtId="164" xfId="0" applyNumberFormat="1" applyFont="1" quotePrefix="0">
      <alignment horizontal="center" vertical="center"/>
    </xf>
    <xf fontId="1695" fillId="0" borderId="0" numFmtId="0" xfId="0" applyFont="1" quotePrefix="0">
      <alignment horizontal="center" vertical="center" wrapText="1"/>
    </xf>
    <xf fontId="1696" fillId="0" borderId="0" numFmtId="4" xfId="0" applyNumberFormat="1" applyFont="1" quotePrefix="0">
      <alignment horizontal="center" vertical="center"/>
    </xf>
    <xf fontId="1697" fillId="0" borderId="0" numFmtId="164" xfId="0" applyNumberFormat="1" applyFont="1" quotePrefix="0">
      <alignment horizontal="center" vertical="center"/>
    </xf>
    <xf fontId="1698" fillId="0" borderId="0" numFmtId="164" xfId="0" applyNumberFormat="1" applyFont="1" quotePrefix="0">
      <alignment horizontal="center" vertical="center"/>
    </xf>
    <xf fontId="1699" fillId="0" borderId="0" numFmtId="165" xfId="0" applyNumberFormat="1" applyFont="1" quotePrefix="0">
      <alignment horizontal="center" vertical="center"/>
    </xf>
    <xf fontId="1700" fillId="0" borderId="0" numFmtId="164" xfId="0" applyNumberFormat="1" applyFont="1" quotePrefix="0">
      <alignment horizontal="center" vertical="center"/>
    </xf>
    <xf fontId="1701" fillId="0" borderId="0" numFmtId="164" xfId="0" applyNumberFormat="1" applyFont="1" quotePrefix="0">
      <alignment horizontal="center" vertical="center" wrapText="1"/>
    </xf>
    <xf fontId="1702" fillId="0" borderId="0" numFmtId="4" xfId="0" applyNumberFormat="1" applyFont="1" quotePrefix="0">
      <alignment horizontal="center" vertical="center"/>
    </xf>
    <xf fontId="1703" fillId="0" borderId="0" numFmtId="164" xfId="0" applyNumberFormat="1" applyFont="1" quotePrefix="0">
      <alignment horizontal="center" vertical="center"/>
    </xf>
    <xf fontId="1704" fillId="0" borderId="0" numFmtId="0" xfId="0" applyFont="1" quotePrefix="0">
      <alignment horizontal="center" vertical="center" wrapText="1"/>
    </xf>
    <xf fontId="1705" fillId="0" borderId="0" numFmtId="4" xfId="0" applyNumberFormat="1" applyFont="1" quotePrefix="0">
      <alignment horizontal="center" vertical="center"/>
    </xf>
    <xf fontId="1706" fillId="0" borderId="0" numFmtId="164" xfId="0" applyNumberFormat="1" applyFont="1" quotePrefix="0">
      <alignment horizontal="center" vertical="center"/>
    </xf>
    <xf fontId="1707" fillId="0" borderId="0" numFmtId="164" xfId="0" applyNumberFormat="1" applyFont="1" quotePrefix="0">
      <alignment horizontal="center" vertical="center"/>
    </xf>
    <xf fontId="1708" fillId="0" borderId="0" numFmtId="165" xfId="0" applyNumberFormat="1" applyFont="1" quotePrefix="0">
      <alignment horizontal="center" vertical="center"/>
    </xf>
    <xf fontId="1709" fillId="0" borderId="0" numFmtId="164" xfId="0" applyNumberFormat="1" applyFont="1" quotePrefix="0">
      <alignment horizontal="center" vertical="center"/>
    </xf>
    <xf fontId="1710" fillId="0" borderId="0" numFmtId="164" xfId="0" applyNumberFormat="1" applyFont="1" quotePrefix="0">
      <alignment horizontal="center" vertical="center" wrapText="1"/>
    </xf>
    <xf fontId="1711" fillId="0" borderId="0" numFmtId="4" xfId="0" applyNumberFormat="1" applyFont="1" quotePrefix="0">
      <alignment horizontal="center" vertical="center"/>
    </xf>
    <xf fontId="1712" fillId="0" borderId="0" numFmtId="164" xfId="0" applyNumberFormat="1" applyFont="1" quotePrefix="0">
      <alignment horizontal="center" vertical="center"/>
    </xf>
    <xf fontId="1713" fillId="0" borderId="0" numFmtId="0" xfId="0" applyFont="1" quotePrefix="0">
      <alignment horizontal="center" vertical="center" wrapText="1"/>
    </xf>
    <xf fontId="1714" fillId="0" borderId="0" numFmtId="4" xfId="0" applyNumberFormat="1" applyFont="1" quotePrefix="0">
      <alignment horizontal="center" vertical="center"/>
    </xf>
    <xf fontId="1715" fillId="0" borderId="0" numFmtId="164" xfId="0" applyNumberFormat="1" applyFont="1" quotePrefix="0">
      <alignment horizontal="center" vertical="center"/>
    </xf>
    <xf fontId="1716" fillId="0" borderId="0" numFmtId="164" xfId="0" applyNumberFormat="1" applyFont="1" quotePrefix="0">
      <alignment horizontal="center" vertical="center"/>
    </xf>
    <xf fontId="1717" fillId="0" borderId="0" numFmtId="165" xfId="0" applyNumberFormat="1" applyFont="1" quotePrefix="0">
      <alignment horizontal="center" vertical="center"/>
    </xf>
    <xf fontId="1718" fillId="0" borderId="0" numFmtId="164" xfId="0" applyNumberFormat="1" applyFont="1" quotePrefix="0">
      <alignment horizontal="center" vertical="center"/>
    </xf>
    <xf fontId="1719" fillId="0" borderId="0" numFmtId="164" xfId="0" applyNumberFormat="1" applyFont="1" quotePrefix="0">
      <alignment horizontal="center" vertical="center" wrapText="1"/>
    </xf>
    <xf fontId="1720" fillId="0" borderId="0" numFmtId="4" xfId="0" applyNumberFormat="1" applyFont="1" quotePrefix="0">
      <alignment horizontal="center" vertical="center"/>
    </xf>
    <xf fontId="1721" fillId="0" borderId="0" numFmtId="164" xfId="0" applyNumberFormat="1" applyFont="1" quotePrefix="0">
      <alignment horizontal="center" vertical="center"/>
    </xf>
    <xf fontId="1722" fillId="0" borderId="0" numFmtId="0" xfId="0" applyFont="1" quotePrefix="0">
      <alignment horizontal="center" vertical="center" wrapText="1"/>
    </xf>
    <xf fontId="1723" fillId="0" borderId="0" numFmtId="4" xfId="0" applyNumberFormat="1" applyFont="1" quotePrefix="0">
      <alignment horizontal="center" vertical="center"/>
    </xf>
    <xf fontId="1724" fillId="0" borderId="0" numFmtId="164" xfId="0" applyNumberFormat="1" applyFont="1" quotePrefix="0">
      <alignment horizontal="center" vertical="center"/>
    </xf>
    <xf fontId="1725" fillId="0" borderId="0" numFmtId="164" xfId="0" applyNumberFormat="1" applyFont="1" quotePrefix="0">
      <alignment horizontal="center" vertical="center"/>
    </xf>
    <xf fontId="1726" fillId="0" borderId="0" numFmtId="165" xfId="0" applyNumberFormat="1" applyFont="1" quotePrefix="0">
      <alignment horizontal="center" vertical="center"/>
    </xf>
    <xf fontId="1727" fillId="0" borderId="0" numFmtId="164" xfId="0" applyNumberFormat="1" applyFont="1" quotePrefix="0">
      <alignment horizontal="center" vertical="center"/>
    </xf>
    <xf fontId="1728" fillId="0" borderId="0" numFmtId="164" xfId="0" applyNumberFormat="1" applyFont="1" quotePrefix="0">
      <alignment horizontal="center" vertical="center" wrapText="1"/>
    </xf>
    <xf fontId="1729" fillId="0" borderId="0" numFmtId="4" xfId="0" applyNumberFormat="1" applyFont="1" quotePrefix="0">
      <alignment horizontal="center" vertical="center"/>
    </xf>
    <xf fontId="1730" fillId="0" borderId="0" numFmtId="164" xfId="0" applyNumberFormat="1" applyFont="1" quotePrefix="0">
      <alignment horizontal="center" vertical="center"/>
    </xf>
    <xf fontId="1731" fillId="0" borderId="0" numFmtId="0" xfId="0" applyFont="1" quotePrefix="0">
      <alignment horizontal="center" vertical="center" wrapText="1"/>
    </xf>
    <xf fontId="1732" fillId="0" borderId="0" numFmtId="4" xfId="0" applyNumberFormat="1" applyFont="1" quotePrefix="0">
      <alignment horizontal="center" vertical="center"/>
    </xf>
    <xf fontId="1733" fillId="0" borderId="0" numFmtId="164" xfId="0" applyNumberFormat="1" applyFont="1" quotePrefix="0">
      <alignment horizontal="center" vertical="center"/>
    </xf>
    <xf fontId="1734" fillId="0" borderId="0" numFmtId="164" xfId="0" applyNumberFormat="1" applyFont="1" quotePrefix="0">
      <alignment horizontal="center" vertical="center"/>
    </xf>
    <xf fontId="1735" fillId="0" borderId="0" numFmtId="165" xfId="0" applyNumberFormat="1" applyFont="1" quotePrefix="0">
      <alignment horizontal="center" vertical="center"/>
    </xf>
    <xf fontId="1736" fillId="0" borderId="0" numFmtId="164" xfId="0" applyNumberFormat="1" applyFont="1" quotePrefix="0">
      <alignment horizontal="center" vertical="center"/>
    </xf>
    <xf fontId="1737" fillId="0" borderId="0" numFmtId="164" xfId="0" applyNumberFormat="1" applyFont="1" quotePrefix="0">
      <alignment horizontal="center" vertical="center" wrapText="1"/>
    </xf>
    <xf fontId="1738" fillId="0" borderId="0" numFmtId="4" xfId="0" applyNumberFormat="1" applyFont="1" quotePrefix="0">
      <alignment horizontal="center" vertical="center"/>
    </xf>
    <xf fontId="1739" fillId="0" borderId="0" numFmtId="164" xfId="0" applyNumberFormat="1" applyFont="1" quotePrefix="0">
      <alignment horizontal="center" vertical="center"/>
    </xf>
    <xf fontId="1740" fillId="0" borderId="0" numFmtId="164" xfId="0" applyNumberFormat="1" applyFont="1" quotePrefix="0">
      <alignment horizontal="center" vertical="center" wrapText="1"/>
    </xf>
    <xf fontId="1741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741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742" fillId="0" borderId="0" numFmtId="0" xfId="0" applyFont="1" quotePrefix="0">
      <alignment horizontal="center" vertical="center" wrapText="1"/>
    </xf>
    <xf fontId="1743" fillId="0" borderId="0" numFmtId="4" xfId="0" applyNumberFormat="1" applyFont="1" quotePrefix="0">
      <alignment horizontal="center" vertical="center"/>
    </xf>
    <xf fontId="1744" fillId="0" borderId="0" numFmtId="164" xfId="0" applyNumberFormat="1" applyFont="1" quotePrefix="0">
      <alignment horizontal="center" vertical="center"/>
    </xf>
    <xf fontId="1745" fillId="0" borderId="0" numFmtId="164" xfId="0" applyNumberFormat="1" applyFont="1" quotePrefix="0">
      <alignment horizontal="center" vertical="center"/>
    </xf>
    <xf fontId="1746" fillId="0" borderId="0" numFmtId="165" xfId="0" applyNumberFormat="1" applyFont="1" quotePrefix="0">
      <alignment horizontal="center" vertical="center"/>
    </xf>
    <xf fontId="1747" fillId="0" borderId="0" numFmtId="164" xfId="0" applyNumberFormat="1" applyFont="1" quotePrefix="0">
      <alignment horizontal="center" vertical="center"/>
    </xf>
    <xf fontId="1748" fillId="0" borderId="0" numFmtId="164" xfId="0" applyNumberFormat="1" applyFont="1" quotePrefix="0">
      <alignment horizontal="center" vertical="center" wrapText="1"/>
    </xf>
    <xf fontId="1749" fillId="0" borderId="0" numFmtId="4" xfId="0" applyNumberFormat="1" applyFont="1" quotePrefix="0">
      <alignment horizontal="center" vertical="center"/>
    </xf>
    <xf fontId="1750" fillId="0" borderId="0" numFmtId="164" xfId="0" applyNumberFormat="1" applyFont="1" quotePrefix="0">
      <alignment horizontal="center" vertical="center"/>
    </xf>
    <xf fontId="1751" fillId="0" borderId="0" numFmtId="0" xfId="0" applyFont="1" quotePrefix="0">
      <alignment horizontal="center" vertical="center" wrapText="1"/>
    </xf>
    <xf fontId="1752" fillId="0" borderId="0" numFmtId="4" xfId="0" applyNumberFormat="1" applyFont="1" quotePrefix="0">
      <alignment horizontal="center" vertical="center"/>
    </xf>
    <xf fontId="1753" fillId="0" borderId="0" numFmtId="164" xfId="0" applyNumberFormat="1" applyFont="1" quotePrefix="0">
      <alignment horizontal="center" vertical="center"/>
    </xf>
    <xf fontId="1754" fillId="0" borderId="0" numFmtId="164" xfId="0" applyNumberFormat="1" applyFont="1" quotePrefix="0">
      <alignment horizontal="center" vertical="center"/>
    </xf>
    <xf fontId="1755" fillId="0" borderId="0" numFmtId="165" xfId="0" applyNumberFormat="1" applyFont="1" quotePrefix="0">
      <alignment horizontal="center" vertical="center"/>
    </xf>
    <xf fontId="1756" fillId="0" borderId="0" numFmtId="164" xfId="0" applyNumberFormat="1" applyFont="1" quotePrefix="0">
      <alignment horizontal="center" vertical="center"/>
    </xf>
    <xf fontId="1757" fillId="0" borderId="0" numFmtId="164" xfId="0" applyNumberFormat="1" applyFont="1" quotePrefix="0">
      <alignment horizontal="center" vertical="center" wrapText="1"/>
    </xf>
    <xf fontId="1758" fillId="0" borderId="0" numFmtId="4" xfId="0" applyNumberFormat="1" applyFont="1" quotePrefix="0">
      <alignment horizontal="center" vertical="center"/>
    </xf>
    <xf fontId="1759" fillId="0" borderId="0" numFmtId="164" xfId="0" applyNumberFormat="1" applyFont="1" quotePrefix="0">
      <alignment horizontal="center" vertical="center"/>
    </xf>
    <xf fontId="1760" fillId="0" borderId="0" numFmtId="0" xfId="0" applyFont="1" quotePrefix="0">
      <alignment horizontal="center" vertical="center" wrapText="1"/>
    </xf>
    <xf fontId="1761" fillId="0" borderId="0" numFmtId="4" xfId="0" applyNumberFormat="1" applyFont="1" quotePrefix="0">
      <alignment horizontal="center" vertical="center"/>
    </xf>
    <xf fontId="1762" fillId="0" borderId="0" numFmtId="164" xfId="0" applyNumberFormat="1" applyFont="1" quotePrefix="0">
      <alignment horizontal="center" vertical="center"/>
    </xf>
    <xf fontId="1763" fillId="0" borderId="0" numFmtId="164" xfId="0" applyNumberFormat="1" applyFont="1" quotePrefix="0">
      <alignment horizontal="center" vertical="center"/>
    </xf>
    <xf fontId="1764" fillId="0" borderId="0" numFmtId="165" xfId="0" applyNumberFormat="1" applyFont="1" quotePrefix="0">
      <alignment horizontal="center" vertical="center"/>
    </xf>
    <xf fontId="1765" fillId="0" borderId="0" numFmtId="164" xfId="0" applyNumberFormat="1" applyFont="1" quotePrefix="0">
      <alignment horizontal="center" vertical="center"/>
    </xf>
    <xf fontId="1766" fillId="0" borderId="0" numFmtId="164" xfId="0" applyNumberFormat="1" applyFont="1" quotePrefix="0">
      <alignment horizontal="center" vertical="center" wrapText="1"/>
    </xf>
    <xf fontId="1767" fillId="0" borderId="0" numFmtId="4" xfId="0" applyNumberFormat="1" applyFont="1" quotePrefix="0">
      <alignment horizontal="center" vertical="center"/>
    </xf>
    <xf fontId="1768" fillId="0" borderId="0" numFmtId="164" xfId="0" applyNumberFormat="1" applyFont="1" quotePrefix="0">
      <alignment horizontal="center" vertical="center"/>
    </xf>
    <xf fontId="1769" fillId="0" borderId="0" numFmtId="0" xfId="0" applyFont="1" quotePrefix="0">
      <alignment horizontal="center" vertical="center" wrapText="1"/>
    </xf>
    <xf fontId="1770" fillId="0" borderId="0" numFmtId="4" xfId="0" applyNumberFormat="1" applyFont="1" quotePrefix="0">
      <alignment horizontal="center" vertical="center"/>
    </xf>
    <xf fontId="1771" fillId="0" borderId="0" numFmtId="164" xfId="0" applyNumberFormat="1" applyFont="1" quotePrefix="0">
      <alignment horizontal="center" vertical="center"/>
    </xf>
    <xf fontId="1772" fillId="0" borderId="0" numFmtId="164" xfId="0" applyNumberFormat="1" applyFont="1" quotePrefix="0">
      <alignment horizontal="center" vertical="center"/>
    </xf>
    <xf fontId="1773" fillId="0" borderId="0" numFmtId="165" xfId="0" applyNumberFormat="1" applyFont="1" quotePrefix="0">
      <alignment horizontal="center" vertical="center"/>
    </xf>
    <xf fontId="1774" fillId="0" borderId="0" numFmtId="164" xfId="0" applyNumberFormat="1" applyFont="1" quotePrefix="0">
      <alignment horizontal="center" vertical="center"/>
    </xf>
    <xf fontId="1775" fillId="0" borderId="0" numFmtId="164" xfId="0" applyNumberFormat="1" applyFont="1" quotePrefix="0">
      <alignment horizontal="center" vertical="center" wrapText="1"/>
    </xf>
    <xf fontId="1776" fillId="0" borderId="0" numFmtId="4" xfId="0" applyNumberFormat="1" applyFont="1" quotePrefix="0">
      <alignment horizontal="center" vertical="center"/>
    </xf>
    <xf fontId="1777" fillId="0" borderId="0" numFmtId="164" xfId="0" applyNumberFormat="1" applyFont="1" quotePrefix="0">
      <alignment horizontal="center" vertical="center"/>
    </xf>
    <xf fontId="1778" fillId="0" borderId="0" numFmtId="0" xfId="0" applyFont="1" quotePrefix="0">
      <alignment horizontal="center" vertical="center" wrapText="1"/>
    </xf>
    <xf fontId="1779" fillId="0" borderId="0" numFmtId="4" xfId="0" applyNumberFormat="1" applyFont="1" quotePrefix="0">
      <alignment horizontal="center" vertical="center"/>
    </xf>
    <xf fontId="1780" fillId="0" borderId="0" numFmtId="164" xfId="0" applyNumberFormat="1" applyFont="1" quotePrefix="0">
      <alignment horizontal="center" vertical="center"/>
    </xf>
    <xf fontId="1781" fillId="0" borderId="0" numFmtId="164" xfId="0" applyNumberFormat="1" applyFont="1" quotePrefix="0">
      <alignment horizontal="center" vertical="center"/>
    </xf>
    <xf fontId="1782" fillId="0" borderId="0" numFmtId="165" xfId="0" applyNumberFormat="1" applyFont="1" quotePrefix="0">
      <alignment horizontal="center" vertical="center"/>
    </xf>
    <xf fontId="1783" fillId="0" borderId="0" numFmtId="164" xfId="0" applyNumberFormat="1" applyFont="1" quotePrefix="0">
      <alignment horizontal="center" vertical="center"/>
    </xf>
    <xf fontId="1784" fillId="0" borderId="0" numFmtId="164" xfId="0" applyNumberFormat="1" applyFont="1" quotePrefix="0">
      <alignment horizontal="center" vertical="center" wrapText="1"/>
    </xf>
    <xf fontId="1785" fillId="0" borderId="0" numFmtId="4" xfId="0" applyNumberFormat="1" applyFont="1" quotePrefix="0">
      <alignment horizontal="center" vertical="center"/>
    </xf>
    <xf fontId="1786" fillId="0" borderId="0" numFmtId="164" xfId="0" applyNumberFormat="1" applyFont="1" quotePrefix="0">
      <alignment horizontal="center" vertical="center"/>
    </xf>
    <xf fontId="1787" fillId="0" borderId="0" numFmtId="0" xfId="0" applyFont="1" quotePrefix="0">
      <alignment horizontal="center" vertical="center" wrapText="1"/>
    </xf>
    <xf fontId="1788" fillId="0" borderId="0" numFmtId="4" xfId="0" applyNumberFormat="1" applyFont="1" quotePrefix="0">
      <alignment horizontal="center" vertical="center"/>
    </xf>
    <xf fontId="1789" fillId="0" borderId="0" numFmtId="164" xfId="0" applyNumberFormat="1" applyFont="1" quotePrefix="0">
      <alignment horizontal="center" vertical="center"/>
    </xf>
    <xf fontId="1790" fillId="0" borderId="0" numFmtId="164" xfId="0" applyNumberFormat="1" applyFont="1" quotePrefix="0">
      <alignment horizontal="center" vertical="center"/>
    </xf>
    <xf fontId="1791" fillId="0" borderId="0" numFmtId="165" xfId="0" applyNumberFormat="1" applyFont="1" quotePrefix="0">
      <alignment horizontal="center" vertical="center"/>
    </xf>
    <xf fontId="1792" fillId="0" borderId="0" numFmtId="164" xfId="0" applyNumberFormat="1" applyFont="1" quotePrefix="0">
      <alignment horizontal="center" vertical="center"/>
    </xf>
    <xf fontId="1793" fillId="0" borderId="0" numFmtId="164" xfId="0" applyNumberFormat="1" applyFont="1" quotePrefix="0">
      <alignment horizontal="center" vertical="center" wrapText="1"/>
    </xf>
    <xf fontId="1794" fillId="0" borderId="0" numFmtId="4" xfId="0" applyNumberFormat="1" applyFont="1" quotePrefix="0">
      <alignment horizontal="center" vertical="center"/>
    </xf>
    <xf fontId="1795" fillId="0" borderId="0" numFmtId="164" xfId="0" applyNumberFormat="1" applyFont="1" quotePrefix="0">
      <alignment horizontal="center" vertical="center"/>
    </xf>
    <xf fontId="1796" fillId="0" borderId="0" numFmtId="0" xfId="0" applyFont="1" quotePrefix="0">
      <alignment horizontal="center" vertical="center" wrapText="1"/>
    </xf>
    <xf fontId="1797" fillId="0" borderId="0" numFmtId="4" xfId="0" applyNumberFormat="1" applyFont="1" quotePrefix="0">
      <alignment horizontal="center" vertical="center"/>
    </xf>
    <xf fontId="1798" fillId="0" borderId="0" numFmtId="164" xfId="0" applyNumberFormat="1" applyFont="1" quotePrefix="0">
      <alignment horizontal="center" vertical="center"/>
    </xf>
    <xf fontId="1799" fillId="0" borderId="0" numFmtId="164" xfId="0" applyNumberFormat="1" applyFont="1" quotePrefix="0">
      <alignment horizontal="center" vertical="center"/>
    </xf>
    <xf fontId="1800" fillId="0" borderId="0" numFmtId="165" xfId="0" applyNumberFormat="1" applyFont="1" quotePrefix="0">
      <alignment horizontal="center" vertical="center"/>
    </xf>
    <xf fontId="1801" fillId="0" borderId="0" numFmtId="164" xfId="0" applyNumberFormat="1" applyFont="1" quotePrefix="0">
      <alignment horizontal="center" vertical="center"/>
    </xf>
    <xf fontId="1802" fillId="0" borderId="0" numFmtId="164" xfId="0" applyNumberFormat="1" applyFont="1" quotePrefix="0">
      <alignment horizontal="center" vertical="center" wrapText="1"/>
    </xf>
    <xf fontId="1803" fillId="0" borderId="0" numFmtId="4" xfId="0" applyNumberFormat="1" applyFont="1" quotePrefix="0">
      <alignment horizontal="center" vertical="center"/>
    </xf>
    <xf fontId="1804" fillId="0" borderId="0" numFmtId="164" xfId="0" applyNumberFormat="1" applyFont="1" quotePrefix="0">
      <alignment horizontal="center" vertical="center"/>
    </xf>
    <xf fontId="1805" fillId="0" borderId="0" numFmtId="0" xfId="0" applyFont="1" quotePrefix="0">
      <alignment horizontal="center" vertical="center" wrapText="1"/>
    </xf>
    <xf fontId="1806" fillId="0" borderId="0" numFmtId="4" xfId="0" applyNumberFormat="1" applyFont="1" quotePrefix="0">
      <alignment horizontal="center" vertical="center"/>
    </xf>
    <xf fontId="1807" fillId="0" borderId="0" numFmtId="164" xfId="0" applyNumberFormat="1" applyFont="1" quotePrefix="0">
      <alignment horizontal="center" vertical="center"/>
    </xf>
    <xf fontId="1808" fillId="0" borderId="0" numFmtId="164" xfId="0" applyNumberFormat="1" applyFont="1" quotePrefix="0">
      <alignment horizontal="center" vertical="center"/>
    </xf>
    <xf fontId="1809" fillId="0" borderId="0" numFmtId="165" xfId="0" applyNumberFormat="1" applyFont="1" quotePrefix="0">
      <alignment horizontal="center" vertical="center"/>
    </xf>
    <xf fontId="1810" fillId="0" borderId="0" numFmtId="164" xfId="0" applyNumberFormat="1" applyFont="1" quotePrefix="0">
      <alignment horizontal="center" vertical="center"/>
    </xf>
    <xf fontId="1811" fillId="0" borderId="0" numFmtId="164" xfId="0" applyNumberFormat="1" applyFont="1" quotePrefix="0">
      <alignment horizontal="center" vertical="center" wrapText="1"/>
    </xf>
    <xf fontId="1812" fillId="0" borderId="0" numFmtId="4" xfId="0" applyNumberFormat="1" applyFont="1" quotePrefix="0">
      <alignment horizontal="center" vertical="center"/>
    </xf>
    <xf fontId="1813" fillId="0" borderId="0" numFmtId="164" xfId="0" applyNumberFormat="1" applyFont="1" quotePrefix="0">
      <alignment horizontal="center" vertical="center"/>
    </xf>
    <xf fontId="1814" fillId="0" borderId="0" numFmtId="164" xfId="0" applyNumberFormat="1" applyFont="1" quotePrefix="0">
      <alignment horizontal="center" vertical="center" wrapText="1"/>
    </xf>
    <xf fontId="181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81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816" fillId="0" borderId="0" numFmtId="0" xfId="0" applyFont="1" quotePrefix="0">
      <alignment horizontal="center" vertical="center" wrapText="1"/>
    </xf>
    <xf fontId="1817" fillId="0" borderId="0" numFmtId="4" xfId="0" applyNumberFormat="1" applyFont="1" quotePrefix="0">
      <alignment horizontal="center" vertical="center"/>
    </xf>
    <xf fontId="1818" fillId="0" borderId="0" numFmtId="164" xfId="0" applyNumberFormat="1" applyFont="1" quotePrefix="0">
      <alignment horizontal="center" vertical="center"/>
    </xf>
    <xf fontId="1819" fillId="0" borderId="0" numFmtId="164" xfId="0" applyNumberFormat="1" applyFont="1" quotePrefix="0">
      <alignment horizontal="center" vertical="center"/>
    </xf>
    <xf fontId="1820" fillId="0" borderId="0" numFmtId="165" xfId="0" applyNumberFormat="1" applyFont="1" quotePrefix="0">
      <alignment horizontal="center" vertical="center"/>
    </xf>
    <xf fontId="1821" fillId="0" borderId="0" numFmtId="164" xfId="0" applyNumberFormat="1" applyFont="1" quotePrefix="0">
      <alignment horizontal="center" vertical="center"/>
    </xf>
    <xf fontId="1822" fillId="0" borderId="0" numFmtId="164" xfId="0" applyNumberFormat="1" applyFont="1" quotePrefix="0">
      <alignment horizontal="center" vertical="center" wrapText="1"/>
    </xf>
    <xf fontId="1823" fillId="0" borderId="0" numFmtId="4" xfId="0" applyNumberFormat="1" applyFont="1" quotePrefix="0">
      <alignment horizontal="center" vertical="center"/>
    </xf>
    <xf fontId="1824" fillId="0" borderId="0" numFmtId="164" xfId="0" applyNumberFormat="1" applyFont="1" quotePrefix="0">
      <alignment horizontal="center" vertical="center"/>
    </xf>
    <xf fontId="1825" fillId="0" borderId="0" numFmtId="0" xfId="0" applyFont="1" quotePrefix="0">
      <alignment horizontal="center" vertical="center" wrapText="1"/>
    </xf>
    <xf fontId="1826" fillId="0" borderId="0" numFmtId="4" xfId="0" applyNumberFormat="1" applyFont="1" quotePrefix="0">
      <alignment horizontal="center" vertical="center"/>
    </xf>
    <xf fontId="1827" fillId="0" borderId="0" numFmtId="164" xfId="0" applyNumberFormat="1" applyFont="1" quotePrefix="0">
      <alignment horizontal="center" vertical="center"/>
    </xf>
    <xf fontId="1828" fillId="0" borderId="0" numFmtId="164" xfId="0" applyNumberFormat="1" applyFont="1" quotePrefix="0">
      <alignment horizontal="center" vertical="center"/>
    </xf>
    <xf fontId="1829" fillId="0" borderId="0" numFmtId="165" xfId="0" applyNumberFormat="1" applyFont="1" quotePrefix="0">
      <alignment horizontal="center" vertical="center"/>
    </xf>
    <xf fontId="1830" fillId="0" borderId="0" numFmtId="164" xfId="0" applyNumberFormat="1" applyFont="1" quotePrefix="0">
      <alignment horizontal="center" vertical="center"/>
    </xf>
    <xf fontId="1831" fillId="0" borderId="0" numFmtId="164" xfId="0" applyNumberFormat="1" applyFont="1" quotePrefix="0">
      <alignment horizontal="center" vertical="center" wrapText="1"/>
    </xf>
    <xf fontId="1832" fillId="0" borderId="0" numFmtId="4" xfId="0" applyNumberFormat="1" applyFont="1" quotePrefix="0">
      <alignment horizontal="center" vertical="center"/>
    </xf>
    <xf fontId="1833" fillId="0" borderId="0" numFmtId="164" xfId="0" applyNumberFormat="1" applyFont="1" quotePrefix="0">
      <alignment horizontal="center" vertical="center"/>
    </xf>
    <xf fontId="1834" fillId="0" borderId="0" numFmtId="0" xfId="0" applyFont="1" quotePrefix="0">
      <alignment horizontal="center" vertical="center" wrapText="1"/>
    </xf>
    <xf fontId="1835" fillId="0" borderId="0" numFmtId="4" xfId="0" applyNumberFormat="1" applyFont="1" quotePrefix="0">
      <alignment horizontal="center" vertical="center"/>
    </xf>
    <xf fontId="1836" fillId="0" borderId="0" numFmtId="164" xfId="0" applyNumberFormat="1" applyFont="1" quotePrefix="0">
      <alignment horizontal="center" vertical="center"/>
    </xf>
    <xf fontId="1837" fillId="0" borderId="0" numFmtId="164" xfId="0" applyNumberFormat="1" applyFont="1" quotePrefix="0">
      <alignment horizontal="center" vertical="center"/>
    </xf>
    <xf fontId="1838" fillId="0" borderId="0" numFmtId="165" xfId="0" applyNumberFormat="1" applyFont="1" quotePrefix="0">
      <alignment horizontal="center" vertical="center"/>
    </xf>
    <xf fontId="1839" fillId="0" borderId="0" numFmtId="164" xfId="0" applyNumberFormat="1" applyFont="1" quotePrefix="0">
      <alignment horizontal="center" vertical="center"/>
    </xf>
    <xf fontId="1840" fillId="0" borderId="0" numFmtId="164" xfId="0" applyNumberFormat="1" applyFont="1" quotePrefix="0">
      <alignment horizontal="center" vertical="center" wrapText="1"/>
    </xf>
    <xf fontId="1841" fillId="0" borderId="0" numFmtId="4" xfId="0" applyNumberFormat="1" applyFont="1" quotePrefix="0">
      <alignment horizontal="center" vertical="center"/>
    </xf>
    <xf fontId="1842" fillId="0" borderId="0" numFmtId="164" xfId="0" applyNumberFormat="1" applyFont="1" quotePrefix="0">
      <alignment horizontal="center" vertical="center"/>
    </xf>
    <xf fontId="1843" fillId="0" borderId="0" numFmtId="0" xfId="0" applyFont="1" quotePrefix="0">
      <alignment horizontal="center" vertical="center" wrapText="1"/>
    </xf>
    <xf fontId="1844" fillId="0" borderId="0" numFmtId="4" xfId="0" applyNumberFormat="1" applyFont="1" quotePrefix="0">
      <alignment horizontal="center" vertical="center"/>
    </xf>
    <xf fontId="1845" fillId="0" borderId="0" numFmtId="164" xfId="0" applyNumberFormat="1" applyFont="1" quotePrefix="0">
      <alignment horizontal="center" vertical="center"/>
    </xf>
    <xf fontId="1846" fillId="0" borderId="0" numFmtId="164" xfId="0" applyNumberFormat="1" applyFont="1" quotePrefix="0">
      <alignment horizontal="center" vertical="center"/>
    </xf>
    <xf fontId="1847" fillId="0" borderId="0" numFmtId="165" xfId="0" applyNumberFormat="1" applyFont="1" quotePrefix="0">
      <alignment horizontal="center" vertical="center"/>
    </xf>
    <xf fontId="1848" fillId="0" borderId="0" numFmtId="164" xfId="0" applyNumberFormat="1" applyFont="1" quotePrefix="0">
      <alignment horizontal="center" vertical="center"/>
    </xf>
    <xf fontId="1849" fillId="0" borderId="0" numFmtId="164" xfId="0" applyNumberFormat="1" applyFont="1" quotePrefix="0">
      <alignment horizontal="center" vertical="center" wrapText="1"/>
    </xf>
    <xf fontId="1850" fillId="0" borderId="0" numFmtId="4" xfId="0" applyNumberFormat="1" applyFont="1" quotePrefix="0">
      <alignment horizontal="center" vertical="center"/>
    </xf>
    <xf fontId="1851" fillId="0" borderId="0" numFmtId="164" xfId="0" applyNumberFormat="1" applyFont="1" quotePrefix="0">
      <alignment horizontal="center" vertical="center"/>
    </xf>
    <xf fontId="1852" fillId="0" borderId="0" numFmtId="0" xfId="0" applyFont="1" quotePrefix="0">
      <alignment horizontal="center" vertical="center" wrapText="1"/>
    </xf>
    <xf fontId="1853" fillId="0" borderId="0" numFmtId="4" xfId="0" applyNumberFormat="1" applyFont="1" quotePrefix="0">
      <alignment horizontal="center" vertical="center"/>
    </xf>
    <xf fontId="1854" fillId="0" borderId="0" numFmtId="164" xfId="0" applyNumberFormat="1" applyFont="1" quotePrefix="0">
      <alignment horizontal="center" vertical="center"/>
    </xf>
    <xf fontId="1855" fillId="0" borderId="0" numFmtId="164" xfId="0" applyNumberFormat="1" applyFont="1" quotePrefix="0">
      <alignment horizontal="center" vertical="center"/>
    </xf>
    <xf fontId="1856" fillId="0" borderId="0" numFmtId="165" xfId="0" applyNumberFormat="1" applyFont="1" quotePrefix="0">
      <alignment horizontal="center" vertical="center"/>
    </xf>
    <xf fontId="1857" fillId="0" borderId="0" numFmtId="164" xfId="0" applyNumberFormat="1" applyFont="1" quotePrefix="0">
      <alignment horizontal="center" vertical="center"/>
    </xf>
    <xf fontId="1858" fillId="0" borderId="0" numFmtId="164" xfId="0" applyNumberFormat="1" applyFont="1" quotePrefix="0">
      <alignment horizontal="center" vertical="center" wrapText="1"/>
    </xf>
    <xf fontId="1859" fillId="0" borderId="0" numFmtId="4" xfId="0" applyNumberFormat="1" applyFont="1" quotePrefix="0">
      <alignment horizontal="center" vertical="center"/>
    </xf>
    <xf fontId="1860" fillId="0" borderId="0" numFmtId="164" xfId="0" applyNumberFormat="1" applyFont="1" quotePrefix="0">
      <alignment horizontal="center" vertical="center"/>
    </xf>
    <xf fontId="1861" fillId="0" borderId="0" numFmtId="0" xfId="0" applyFont="1" quotePrefix="0">
      <alignment horizontal="center" vertical="center" wrapText="1"/>
    </xf>
    <xf fontId="1862" fillId="0" borderId="0" numFmtId="4" xfId="0" applyNumberFormat="1" applyFont="1" quotePrefix="0">
      <alignment horizontal="center" vertical="center"/>
    </xf>
    <xf fontId="1863" fillId="0" borderId="0" numFmtId="164" xfId="0" applyNumberFormat="1" applyFont="1" quotePrefix="0">
      <alignment horizontal="center" vertical="center"/>
    </xf>
    <xf fontId="1864" fillId="0" borderId="0" numFmtId="164" xfId="0" applyNumberFormat="1" applyFont="1" quotePrefix="0">
      <alignment horizontal="center" vertical="center"/>
    </xf>
    <xf fontId="1865" fillId="0" borderId="0" numFmtId="165" xfId="0" applyNumberFormat="1" applyFont="1" quotePrefix="0">
      <alignment horizontal="center" vertical="center"/>
    </xf>
    <xf fontId="1866" fillId="0" borderId="0" numFmtId="164" xfId="0" applyNumberFormat="1" applyFont="1" quotePrefix="0">
      <alignment horizontal="center" vertical="center"/>
    </xf>
    <xf fontId="1867" fillId="0" borderId="0" numFmtId="164" xfId="0" applyNumberFormat="1" applyFont="1" quotePrefix="0">
      <alignment horizontal="center" vertical="center" wrapText="1"/>
    </xf>
    <xf fontId="1868" fillId="0" borderId="0" numFmtId="4" xfId="0" applyNumberFormat="1" applyFont="1" quotePrefix="0">
      <alignment horizontal="center" vertical="center"/>
    </xf>
    <xf fontId="1869" fillId="0" borderId="0" numFmtId="164" xfId="0" applyNumberFormat="1" applyFont="1" quotePrefix="0">
      <alignment horizontal="center" vertical="center"/>
    </xf>
    <xf fontId="1870" fillId="0" borderId="0" numFmtId="0" xfId="0" applyFont="1" quotePrefix="0">
      <alignment horizontal="center" vertical="center" wrapText="1"/>
    </xf>
    <xf fontId="1871" fillId="0" borderId="0" numFmtId="4" xfId="0" applyNumberFormat="1" applyFont="1" quotePrefix="0">
      <alignment horizontal="center" vertical="center"/>
    </xf>
    <xf fontId="1872" fillId="0" borderId="0" numFmtId="164" xfId="0" applyNumberFormat="1" applyFont="1" quotePrefix="0">
      <alignment horizontal="center" vertical="center"/>
    </xf>
    <xf fontId="1873" fillId="0" borderId="0" numFmtId="164" xfId="0" applyNumberFormat="1" applyFont="1" quotePrefix="0">
      <alignment horizontal="center" vertical="center"/>
    </xf>
    <xf fontId="1874" fillId="0" borderId="0" numFmtId="165" xfId="0" applyNumberFormat="1" applyFont="1" quotePrefix="0">
      <alignment horizontal="center" vertical="center"/>
    </xf>
    <xf fontId="1875" fillId="0" borderId="0" numFmtId="164" xfId="0" applyNumberFormat="1" applyFont="1" quotePrefix="0">
      <alignment horizontal="center" vertical="center"/>
    </xf>
    <xf fontId="1876" fillId="0" borderId="0" numFmtId="164" xfId="0" applyNumberFormat="1" applyFont="1" quotePrefix="0">
      <alignment horizontal="center" vertical="center" wrapText="1"/>
    </xf>
    <xf fontId="1877" fillId="0" borderId="0" numFmtId="4" xfId="0" applyNumberFormat="1" applyFont="1" quotePrefix="0">
      <alignment horizontal="center" vertical="center"/>
    </xf>
    <xf fontId="1878" fillId="0" borderId="0" numFmtId="164" xfId="0" applyNumberFormat="1" applyFont="1" quotePrefix="0">
      <alignment horizontal="center" vertical="center"/>
    </xf>
    <xf fontId="1879" fillId="0" borderId="0" numFmtId="0" xfId="0" applyFont="1" quotePrefix="0">
      <alignment horizontal="center" vertical="center" wrapText="1"/>
    </xf>
    <xf fontId="1880" fillId="0" borderId="0" numFmtId="4" xfId="0" applyNumberFormat="1" applyFont="1" quotePrefix="0">
      <alignment horizontal="center" vertical="center"/>
    </xf>
    <xf fontId="1881" fillId="0" borderId="0" numFmtId="164" xfId="0" applyNumberFormat="1" applyFont="1" quotePrefix="0">
      <alignment horizontal="center" vertical="center"/>
    </xf>
    <xf fontId="1882" fillId="0" borderId="0" numFmtId="164" xfId="0" applyNumberFormat="1" applyFont="1" quotePrefix="0">
      <alignment horizontal="center" vertical="center"/>
    </xf>
    <xf fontId="1883" fillId="0" borderId="0" numFmtId="165" xfId="0" applyNumberFormat="1" applyFont="1" quotePrefix="0">
      <alignment horizontal="center" vertical="center"/>
    </xf>
    <xf fontId="1884" fillId="0" borderId="0" numFmtId="164" xfId="0" applyNumberFormat="1" applyFont="1" quotePrefix="0">
      <alignment horizontal="center" vertical="center"/>
    </xf>
    <xf fontId="1885" fillId="0" borderId="0" numFmtId="164" xfId="0" applyNumberFormat="1" applyFont="1" quotePrefix="0">
      <alignment horizontal="center" vertical="center" wrapText="1"/>
    </xf>
    <xf fontId="1886" fillId="0" borderId="0" numFmtId="4" xfId="0" applyNumberFormat="1" applyFont="1" quotePrefix="0">
      <alignment horizontal="center" vertical="center"/>
    </xf>
    <xf fontId="1887" fillId="0" borderId="0" numFmtId="164" xfId="0" applyNumberFormat="1" applyFont="1" quotePrefix="0">
      <alignment horizontal="center" vertical="center"/>
    </xf>
    <xf fontId="1888" fillId="0" borderId="0" numFmtId="0" xfId="0" applyFont="1" quotePrefix="0">
      <alignment horizontal="center" vertical="center" wrapText="1"/>
    </xf>
    <xf fontId="1889" fillId="0" borderId="0" numFmtId="4" xfId="0" applyNumberFormat="1" applyFont="1" quotePrefix="0">
      <alignment horizontal="center" vertical="center"/>
    </xf>
    <xf fontId="1890" fillId="0" borderId="0" numFmtId="164" xfId="0" applyNumberFormat="1" applyFont="1" quotePrefix="0">
      <alignment horizontal="center" vertical="center"/>
    </xf>
    <xf fontId="1891" fillId="0" borderId="0" numFmtId="164" xfId="0" applyNumberFormat="1" applyFont="1" quotePrefix="0">
      <alignment horizontal="center" vertical="center"/>
    </xf>
    <xf fontId="1892" fillId="0" borderId="0" numFmtId="165" xfId="0" applyNumberFormat="1" applyFont="1" quotePrefix="0">
      <alignment horizontal="center" vertical="center"/>
    </xf>
    <xf fontId="1893" fillId="0" borderId="0" numFmtId="164" xfId="0" applyNumberFormat="1" applyFont="1" quotePrefix="0">
      <alignment horizontal="center" vertical="center"/>
    </xf>
    <xf fontId="1894" fillId="0" borderId="0" numFmtId="164" xfId="0" applyNumberFormat="1" applyFont="1" quotePrefix="0">
      <alignment horizontal="center" vertical="center" wrapText="1"/>
    </xf>
    <xf fontId="1895" fillId="0" borderId="0" numFmtId="4" xfId="0" applyNumberFormat="1" applyFont="1" quotePrefix="0">
      <alignment horizontal="center" vertical="center"/>
    </xf>
    <xf fontId="1896" fillId="0" borderId="0" numFmtId="164" xfId="0" applyNumberFormat="1" applyFont="1" quotePrefix="0">
      <alignment horizontal="center" vertical="center"/>
    </xf>
    <xf fontId="1897" fillId="0" borderId="0" numFmtId="0" xfId="0" applyFont="1" quotePrefix="0">
      <alignment horizontal="center" vertical="center" wrapText="1"/>
    </xf>
    <xf fontId="1898" fillId="0" borderId="0" numFmtId="4" xfId="0" applyNumberFormat="1" applyFont="1" quotePrefix="0">
      <alignment horizontal="center" vertical="center"/>
    </xf>
    <xf fontId="1899" fillId="0" borderId="0" numFmtId="164" xfId="0" applyNumberFormat="1" applyFont="1" quotePrefix="0">
      <alignment horizontal="center" vertical="center"/>
    </xf>
    <xf fontId="1900" fillId="0" borderId="0" numFmtId="164" xfId="0" applyNumberFormat="1" applyFont="1" quotePrefix="0">
      <alignment horizontal="center" vertical="center"/>
    </xf>
    <xf fontId="1901" fillId="0" borderId="0" numFmtId="165" xfId="0" applyNumberFormat="1" applyFont="1" quotePrefix="0">
      <alignment horizontal="center" vertical="center"/>
    </xf>
    <xf fontId="1902" fillId="0" borderId="0" numFmtId="164" xfId="0" applyNumberFormat="1" applyFont="1" quotePrefix="0">
      <alignment horizontal="center" vertical="center"/>
    </xf>
    <xf fontId="1903" fillId="0" borderId="0" numFmtId="164" xfId="0" applyNumberFormat="1" applyFont="1" quotePrefix="0">
      <alignment horizontal="center" vertical="center" wrapText="1"/>
    </xf>
    <xf fontId="1904" fillId="0" borderId="0" numFmtId="4" xfId="0" applyNumberFormat="1" applyFont="1" quotePrefix="0">
      <alignment horizontal="center" vertical="center"/>
    </xf>
    <xf fontId="1905" fillId="0" borderId="0" numFmtId="164" xfId="0" applyNumberFormat="1" applyFont="1" quotePrefix="0">
      <alignment horizontal="center" vertical="center"/>
    </xf>
    <xf fontId="1906" fillId="0" borderId="0" numFmtId="0" xfId="0" applyFont="1" quotePrefix="0">
      <alignment horizontal="center" vertical="center" wrapText="1"/>
    </xf>
    <xf fontId="1907" fillId="0" borderId="0" numFmtId="4" xfId="0" applyNumberFormat="1" applyFont="1" quotePrefix="0">
      <alignment horizontal="center" vertical="center"/>
    </xf>
    <xf fontId="1908" fillId="0" borderId="0" numFmtId="164" xfId="0" applyNumberFormat="1" applyFont="1" quotePrefix="0">
      <alignment horizontal="center" vertical="center"/>
    </xf>
    <xf fontId="1909" fillId="0" borderId="0" numFmtId="164" xfId="0" applyNumberFormat="1" applyFont="1" quotePrefix="0">
      <alignment horizontal="center" vertical="center"/>
    </xf>
    <xf fontId="1910" fillId="0" borderId="0" numFmtId="165" xfId="0" applyNumberFormat="1" applyFont="1" quotePrefix="0">
      <alignment horizontal="center" vertical="center"/>
    </xf>
    <xf fontId="1911" fillId="0" borderId="0" numFmtId="164" xfId="0" applyNumberFormat="1" applyFont="1" quotePrefix="0">
      <alignment horizontal="center" vertical="center"/>
    </xf>
    <xf fontId="1912" fillId="0" borderId="0" numFmtId="164" xfId="0" applyNumberFormat="1" applyFont="1" quotePrefix="0">
      <alignment horizontal="center" vertical="center" wrapText="1"/>
    </xf>
    <xf fontId="1913" fillId="0" borderId="0" numFmtId="4" xfId="0" applyNumberFormat="1" applyFont="1" quotePrefix="0">
      <alignment horizontal="center" vertical="center"/>
    </xf>
    <xf fontId="1914" fillId="0" borderId="0" numFmtId="164" xfId="0" applyNumberFormat="1" applyFont="1" quotePrefix="0">
      <alignment horizontal="center" vertical="center"/>
    </xf>
    <xf fontId="1915" fillId="0" borderId="0" numFmtId="0" xfId="0" applyFont="1" quotePrefix="0">
      <alignment horizontal="center" vertical="center" wrapText="1"/>
    </xf>
    <xf fontId="1916" fillId="0" borderId="0" numFmtId="4" xfId="0" applyNumberFormat="1" applyFont="1" quotePrefix="0">
      <alignment horizontal="center" vertical="center"/>
    </xf>
    <xf fontId="1917" fillId="0" borderId="0" numFmtId="164" xfId="0" applyNumberFormat="1" applyFont="1" quotePrefix="0">
      <alignment horizontal="center" vertical="center"/>
    </xf>
    <xf fontId="1918" fillId="0" borderId="0" numFmtId="164" xfId="0" applyNumberFormat="1" applyFont="1" quotePrefix="0">
      <alignment horizontal="center" vertical="center"/>
    </xf>
    <xf fontId="1919" fillId="0" borderId="0" numFmtId="165" xfId="0" applyNumberFormat="1" applyFont="1" quotePrefix="0">
      <alignment horizontal="center" vertical="center"/>
    </xf>
    <xf fontId="1920" fillId="0" borderId="0" numFmtId="164" xfId="0" applyNumberFormat="1" applyFont="1" quotePrefix="0">
      <alignment horizontal="center" vertical="center"/>
    </xf>
    <xf fontId="1921" fillId="0" borderId="0" numFmtId="164" xfId="0" applyNumberFormat="1" applyFont="1" quotePrefix="0">
      <alignment horizontal="center" vertical="center" wrapText="1"/>
    </xf>
    <xf fontId="1922" fillId="0" borderId="0" numFmtId="4" xfId="0" applyNumberFormat="1" applyFont="1" quotePrefix="0">
      <alignment horizontal="center" vertical="center"/>
    </xf>
    <xf fontId="1923" fillId="0" borderId="0" numFmtId="164" xfId="0" applyNumberFormat="1" applyFont="1" quotePrefix="0">
      <alignment horizontal="center" vertical="center"/>
    </xf>
    <xf fontId="1924" fillId="0" borderId="0" numFmtId="0" xfId="0" applyFont="1" quotePrefix="0">
      <alignment horizontal="center" vertical="center" wrapText="1"/>
    </xf>
    <xf fontId="1925" fillId="0" borderId="0" numFmtId="4" xfId="0" applyNumberFormat="1" applyFont="1" quotePrefix="0">
      <alignment horizontal="center" vertical="center"/>
    </xf>
    <xf fontId="1926" fillId="0" borderId="0" numFmtId="164" xfId="0" applyNumberFormat="1" applyFont="1" quotePrefix="0">
      <alignment horizontal="center" vertical="center"/>
    </xf>
    <xf fontId="1927" fillId="0" borderId="0" numFmtId="164" xfId="0" applyNumberFormat="1" applyFont="1" quotePrefix="0">
      <alignment horizontal="center" vertical="center"/>
    </xf>
    <xf fontId="1928" fillId="0" borderId="0" numFmtId="165" xfId="0" applyNumberFormat="1" applyFont="1" quotePrefix="0">
      <alignment horizontal="center" vertical="center"/>
    </xf>
    <xf fontId="1929" fillId="0" borderId="0" numFmtId="164" xfId="0" applyNumberFormat="1" applyFont="1" quotePrefix="0">
      <alignment horizontal="center" vertical="center"/>
    </xf>
    <xf fontId="1930" fillId="0" borderId="0" numFmtId="164" xfId="0" applyNumberFormat="1" applyFont="1" quotePrefix="0">
      <alignment horizontal="center" vertical="center" wrapText="1"/>
    </xf>
    <xf fontId="1931" fillId="0" borderId="0" numFmtId="4" xfId="0" applyNumberFormat="1" applyFont="1" quotePrefix="0">
      <alignment horizontal="center" vertical="center"/>
    </xf>
    <xf fontId="1932" fillId="0" borderId="0" numFmtId="164" xfId="0" applyNumberFormat="1" applyFont="1" quotePrefix="0">
      <alignment horizontal="center" vertical="center"/>
    </xf>
    <xf fontId="1933" fillId="0" borderId="0" numFmtId="0" xfId="0" applyFont="1" quotePrefix="0">
      <alignment horizontal="center" vertical="center" wrapText="1"/>
    </xf>
    <xf fontId="1934" fillId="0" borderId="0" numFmtId="4" xfId="0" applyNumberFormat="1" applyFont="1" quotePrefix="0">
      <alignment horizontal="center" vertical="center"/>
    </xf>
    <xf fontId="1935" fillId="0" borderId="0" numFmtId="164" xfId="0" applyNumberFormat="1" applyFont="1" quotePrefix="0">
      <alignment horizontal="center" vertical="center"/>
    </xf>
    <xf fontId="1936" fillId="0" borderId="0" numFmtId="164" xfId="0" applyNumberFormat="1" applyFont="1" quotePrefix="0">
      <alignment horizontal="center" vertical="center"/>
    </xf>
    <xf fontId="1937" fillId="0" borderId="0" numFmtId="165" xfId="0" applyNumberFormat="1" applyFont="1" quotePrefix="0">
      <alignment horizontal="center" vertical="center"/>
    </xf>
    <xf fontId="1938" fillId="0" borderId="0" numFmtId="164" xfId="0" applyNumberFormat="1" applyFont="1" quotePrefix="0">
      <alignment horizontal="center" vertical="center"/>
    </xf>
    <xf fontId="1939" fillId="0" borderId="0" numFmtId="164" xfId="0" applyNumberFormat="1" applyFont="1" quotePrefix="0">
      <alignment horizontal="center" vertical="center" wrapText="1"/>
    </xf>
    <xf fontId="1940" fillId="0" borderId="0" numFmtId="4" xfId="0" applyNumberFormat="1" applyFont="1" quotePrefix="0">
      <alignment horizontal="center" vertical="center"/>
    </xf>
    <xf fontId="1941" fillId="0" borderId="0" numFmtId="164" xfId="0" applyNumberFormat="1" applyFont="1" quotePrefix="0">
      <alignment horizontal="center" vertical="center"/>
    </xf>
    <xf fontId="1942" fillId="0" borderId="0" numFmtId="0" xfId="0" applyFont="1" quotePrefix="0">
      <alignment horizontal="center" vertical="center" wrapText="1"/>
    </xf>
    <xf fontId="1943" fillId="0" borderId="0" numFmtId="4" xfId="0" applyNumberFormat="1" applyFont="1" quotePrefix="0">
      <alignment horizontal="center" vertical="center"/>
    </xf>
    <xf fontId="1944" fillId="0" borderId="0" numFmtId="164" xfId="0" applyNumberFormat="1" applyFont="1" quotePrefix="0">
      <alignment horizontal="center" vertical="center"/>
    </xf>
    <xf fontId="1945" fillId="0" borderId="0" numFmtId="164" xfId="0" applyNumberFormat="1" applyFont="1" quotePrefix="0">
      <alignment horizontal="center" vertical="center"/>
    </xf>
    <xf fontId="1946" fillId="0" borderId="0" numFmtId="165" xfId="0" applyNumberFormat="1" applyFont="1" quotePrefix="0">
      <alignment horizontal="center" vertical="center"/>
    </xf>
    <xf fontId="1947" fillId="0" borderId="0" numFmtId="164" xfId="0" applyNumberFormat="1" applyFont="1" quotePrefix="0">
      <alignment horizontal="center" vertical="center"/>
    </xf>
    <xf fontId="1948" fillId="0" borderId="0" numFmtId="164" xfId="0" applyNumberFormat="1" applyFont="1" quotePrefix="0">
      <alignment horizontal="center" vertical="center" wrapText="1"/>
    </xf>
    <xf fontId="1949" fillId="0" borderId="0" numFmtId="4" xfId="0" applyNumberFormat="1" applyFont="1" quotePrefix="0">
      <alignment horizontal="center" vertical="center"/>
    </xf>
    <xf fontId="1950" fillId="0" borderId="0" numFmtId="164" xfId="0" applyNumberFormat="1" applyFont="1" quotePrefix="0">
      <alignment horizontal="center" vertical="center"/>
    </xf>
    <xf fontId="1951" fillId="0" borderId="0" numFmtId="0" xfId="0" applyFont="1" quotePrefix="0">
      <alignment horizontal="center" vertical="center" wrapText="1"/>
    </xf>
    <xf fontId="1952" fillId="0" borderId="0" numFmtId="4" xfId="0" applyNumberFormat="1" applyFont="1" quotePrefix="0">
      <alignment horizontal="center" vertical="center"/>
    </xf>
    <xf fontId="1953" fillId="0" borderId="0" numFmtId="164" xfId="0" applyNumberFormat="1" applyFont="1" quotePrefix="0">
      <alignment horizontal="center" vertical="center"/>
    </xf>
    <xf fontId="1954" fillId="0" borderId="0" numFmtId="164" xfId="0" applyNumberFormat="1" applyFont="1" quotePrefix="0">
      <alignment horizontal="center" vertical="center"/>
    </xf>
    <xf fontId="1955" fillId="0" borderId="0" numFmtId="165" xfId="0" applyNumberFormat="1" applyFont="1" quotePrefix="0">
      <alignment horizontal="center" vertical="center"/>
    </xf>
    <xf fontId="1956" fillId="0" borderId="0" numFmtId="164" xfId="0" applyNumberFormat="1" applyFont="1" quotePrefix="0">
      <alignment horizontal="center" vertical="center"/>
    </xf>
    <xf fontId="1957" fillId="0" borderId="0" numFmtId="164" xfId="0" applyNumberFormat="1" applyFont="1" quotePrefix="0">
      <alignment horizontal="center" vertical="center" wrapText="1"/>
    </xf>
    <xf fontId="1958" fillId="0" borderId="0" numFmtId="4" xfId="0" applyNumberFormat="1" applyFont="1" quotePrefix="0">
      <alignment horizontal="center" vertical="center"/>
    </xf>
    <xf fontId="1959" fillId="0" borderId="0" numFmtId="164" xfId="0" applyNumberFormat="1" applyFont="1" quotePrefix="0">
      <alignment horizontal="center" vertical="center"/>
    </xf>
    <xf fontId="1960" fillId="0" borderId="0" numFmtId="0" xfId="0" applyFont="1" quotePrefix="0">
      <alignment horizontal="center" vertical="center" wrapText="1"/>
    </xf>
    <xf fontId="1961" fillId="0" borderId="0" numFmtId="4" xfId="0" applyNumberFormat="1" applyFont="1" quotePrefix="0">
      <alignment horizontal="center" vertical="center"/>
    </xf>
    <xf fontId="1962" fillId="0" borderId="0" numFmtId="164" xfId="0" applyNumberFormat="1" applyFont="1" quotePrefix="0">
      <alignment horizontal="center" vertical="center"/>
    </xf>
    <xf fontId="1963" fillId="0" borderId="0" numFmtId="164" xfId="0" applyNumberFormat="1" applyFont="1" quotePrefix="0">
      <alignment horizontal="center" vertical="center"/>
    </xf>
    <xf fontId="1964" fillId="0" borderId="0" numFmtId="165" xfId="0" applyNumberFormat="1" applyFont="1" quotePrefix="0">
      <alignment horizontal="center" vertical="center"/>
    </xf>
    <xf fontId="1965" fillId="0" borderId="0" numFmtId="164" xfId="0" applyNumberFormat="1" applyFont="1" quotePrefix="0">
      <alignment horizontal="center" vertical="center"/>
    </xf>
    <xf fontId="1966" fillId="0" borderId="0" numFmtId="164" xfId="0" applyNumberFormat="1" applyFont="1" quotePrefix="0">
      <alignment horizontal="center" vertical="center" wrapText="1"/>
    </xf>
    <xf fontId="1967" fillId="0" borderId="0" numFmtId="4" xfId="0" applyNumberFormat="1" applyFont="1" quotePrefix="0">
      <alignment horizontal="center" vertical="center"/>
    </xf>
    <xf fontId="1968" fillId="0" borderId="0" numFmtId="164" xfId="0" applyNumberFormat="1" applyFont="1" quotePrefix="0">
      <alignment horizontal="center" vertical="center"/>
    </xf>
    <xf fontId="1969" fillId="0" borderId="0" numFmtId="164" xfId="0" applyNumberFormat="1" applyFont="1" quotePrefix="0">
      <alignment horizontal="center" vertical="center" wrapText="1"/>
    </xf>
    <xf fontId="1970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1970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1971" fillId="0" borderId="0" numFmtId="0" xfId="0" applyFont="1" quotePrefix="0">
      <alignment horizontal="center" vertical="center" wrapText="1"/>
    </xf>
    <xf fontId="1972" fillId="0" borderId="0" numFmtId="4" xfId="0" applyNumberFormat="1" applyFont="1" quotePrefix="0">
      <alignment horizontal="center" vertical="center"/>
    </xf>
    <xf fontId="1973" fillId="0" borderId="0" numFmtId="164" xfId="0" applyNumberFormat="1" applyFont="1" quotePrefix="0">
      <alignment horizontal="center" vertical="center"/>
    </xf>
    <xf fontId="1974" fillId="0" borderId="0" numFmtId="164" xfId="0" applyNumberFormat="1" applyFont="1" quotePrefix="0">
      <alignment horizontal="center" vertical="center"/>
    </xf>
    <xf fontId="1975" fillId="0" borderId="0" numFmtId="165" xfId="0" applyNumberFormat="1" applyFont="1" quotePrefix="0">
      <alignment horizontal="center" vertical="center"/>
    </xf>
    <xf fontId="1976" fillId="0" borderId="0" numFmtId="164" xfId="0" applyNumberFormat="1" applyFont="1" quotePrefix="0">
      <alignment horizontal="center" vertical="center"/>
    </xf>
    <xf fontId="1977" fillId="0" borderId="0" numFmtId="164" xfId="0" applyNumberFormat="1" applyFont="1" quotePrefix="0">
      <alignment horizontal="center" vertical="center" wrapText="1"/>
    </xf>
    <xf fontId="1978" fillId="0" borderId="0" numFmtId="4" xfId="0" applyNumberFormat="1" applyFont="1" quotePrefix="0">
      <alignment horizontal="center" vertical="center"/>
    </xf>
    <xf fontId="1979" fillId="0" borderId="0" numFmtId="164" xfId="0" applyNumberFormat="1" applyFont="1" quotePrefix="0">
      <alignment horizontal="center" vertical="center"/>
    </xf>
    <xf fontId="1980" fillId="0" borderId="0" numFmtId="0" xfId="0" applyFont="1" quotePrefix="0">
      <alignment horizontal="center" vertical="center" wrapText="1"/>
    </xf>
    <xf fontId="1981" fillId="0" borderId="0" numFmtId="4" xfId="0" applyNumberFormat="1" applyFont="1" quotePrefix="0">
      <alignment horizontal="center" vertical="center"/>
    </xf>
    <xf fontId="1982" fillId="0" borderId="0" numFmtId="164" xfId="0" applyNumberFormat="1" applyFont="1" quotePrefix="0">
      <alignment horizontal="center" vertical="center"/>
    </xf>
    <xf fontId="1983" fillId="0" borderId="0" numFmtId="164" xfId="0" applyNumberFormat="1" applyFont="1" quotePrefix="0">
      <alignment horizontal="center" vertical="center"/>
    </xf>
    <xf fontId="1984" fillId="0" borderId="0" numFmtId="165" xfId="0" applyNumberFormat="1" applyFont="1" quotePrefix="0">
      <alignment horizontal="center" vertical="center"/>
    </xf>
    <xf fontId="1985" fillId="0" borderId="0" numFmtId="164" xfId="0" applyNumberFormat="1" applyFont="1" quotePrefix="0">
      <alignment horizontal="center" vertical="center"/>
    </xf>
    <xf fontId="1986" fillId="0" borderId="0" numFmtId="164" xfId="0" applyNumberFormat="1" applyFont="1" quotePrefix="0">
      <alignment horizontal="center" vertical="center" wrapText="1"/>
    </xf>
    <xf fontId="1987" fillId="0" borderId="0" numFmtId="4" xfId="0" applyNumberFormat="1" applyFont="1" quotePrefix="0">
      <alignment horizontal="center" vertical="center"/>
    </xf>
    <xf fontId="1988" fillId="0" borderId="0" numFmtId="164" xfId="0" applyNumberFormat="1" applyFont="1" quotePrefix="0">
      <alignment horizontal="center" vertical="center"/>
    </xf>
    <xf fontId="1989" fillId="0" borderId="0" numFmtId="0" xfId="0" applyFont="1" quotePrefix="0">
      <alignment horizontal="center" vertical="center" wrapText="1"/>
    </xf>
    <xf fontId="1990" fillId="0" borderId="0" numFmtId="4" xfId="0" applyNumberFormat="1" applyFont="1" quotePrefix="0">
      <alignment horizontal="center" vertical="center"/>
    </xf>
    <xf fontId="1991" fillId="0" borderId="0" numFmtId="164" xfId="0" applyNumberFormat="1" applyFont="1" quotePrefix="0">
      <alignment horizontal="center" vertical="center"/>
    </xf>
    <xf fontId="1992" fillId="0" borderId="0" numFmtId="164" xfId="0" applyNumberFormat="1" applyFont="1" quotePrefix="0">
      <alignment horizontal="center" vertical="center"/>
    </xf>
    <xf fontId="1993" fillId="0" borderId="0" numFmtId="165" xfId="0" applyNumberFormat="1" applyFont="1" quotePrefix="0">
      <alignment horizontal="center" vertical="center"/>
    </xf>
    <xf fontId="1994" fillId="0" borderId="0" numFmtId="164" xfId="0" applyNumberFormat="1" applyFont="1" quotePrefix="0">
      <alignment horizontal="center" vertical="center"/>
    </xf>
    <xf fontId="1995" fillId="0" borderId="0" numFmtId="164" xfId="0" applyNumberFormat="1" applyFont="1" quotePrefix="0">
      <alignment horizontal="center" vertical="center" wrapText="1"/>
    </xf>
    <xf fontId="1996" fillId="0" borderId="0" numFmtId="4" xfId="0" applyNumberFormat="1" applyFont="1" quotePrefix="0">
      <alignment horizontal="center" vertical="center"/>
    </xf>
    <xf fontId="1997" fillId="0" borderId="0" numFmtId="164" xfId="0" applyNumberFormat="1" applyFont="1" quotePrefix="0">
      <alignment horizontal="center" vertical="center"/>
    </xf>
    <xf fontId="1998" fillId="0" borderId="0" numFmtId="0" xfId="0" applyFont="1" quotePrefix="0">
      <alignment horizontal="center" vertical="center" wrapText="1"/>
    </xf>
    <xf fontId="1999" fillId="0" borderId="0" numFmtId="4" xfId="0" applyNumberFormat="1" applyFont="1" quotePrefix="0">
      <alignment horizontal="center" vertical="center"/>
    </xf>
    <xf fontId="2000" fillId="0" borderId="0" numFmtId="164" xfId="0" applyNumberFormat="1" applyFont="1" quotePrefix="0">
      <alignment horizontal="center" vertical="center"/>
    </xf>
    <xf fontId="2001" fillId="0" borderId="0" numFmtId="164" xfId="0" applyNumberFormat="1" applyFont="1" quotePrefix="0">
      <alignment horizontal="center" vertical="center"/>
    </xf>
    <xf fontId="2002" fillId="0" borderId="0" numFmtId="165" xfId="0" applyNumberFormat="1" applyFont="1" quotePrefix="0">
      <alignment horizontal="center" vertical="center"/>
    </xf>
    <xf fontId="2003" fillId="0" borderId="0" numFmtId="164" xfId="0" applyNumberFormat="1" applyFont="1" quotePrefix="0">
      <alignment horizontal="center" vertical="center"/>
    </xf>
    <xf fontId="2004" fillId="0" borderId="0" numFmtId="164" xfId="0" applyNumberFormat="1" applyFont="1" quotePrefix="0">
      <alignment horizontal="center" vertical="center" wrapText="1"/>
    </xf>
    <xf fontId="2005" fillId="0" borderId="0" numFmtId="4" xfId="0" applyNumberFormat="1" applyFont="1" quotePrefix="0">
      <alignment horizontal="center" vertical="center"/>
    </xf>
    <xf fontId="2006" fillId="0" borderId="0" numFmtId="164" xfId="0" applyNumberFormat="1" applyFont="1" quotePrefix="0">
      <alignment horizontal="center" vertical="center"/>
    </xf>
    <xf fontId="2007" fillId="0" borderId="0" numFmtId="0" xfId="0" applyFont="1" quotePrefix="0">
      <alignment horizontal="center" vertical="center" wrapText="1"/>
    </xf>
    <xf fontId="2008" fillId="0" borderId="0" numFmtId="4" xfId="0" applyNumberFormat="1" applyFont="1" quotePrefix="0">
      <alignment horizontal="center" vertical="center"/>
    </xf>
    <xf fontId="2009" fillId="0" borderId="0" numFmtId="164" xfId="0" applyNumberFormat="1" applyFont="1" quotePrefix="0">
      <alignment horizontal="center" vertical="center"/>
    </xf>
    <xf fontId="2010" fillId="0" borderId="0" numFmtId="164" xfId="0" applyNumberFormat="1" applyFont="1" quotePrefix="0">
      <alignment horizontal="center" vertical="center"/>
    </xf>
    <xf fontId="2011" fillId="0" borderId="0" numFmtId="165" xfId="0" applyNumberFormat="1" applyFont="1" quotePrefix="0">
      <alignment horizontal="center" vertical="center"/>
    </xf>
    <xf fontId="2012" fillId="0" borderId="0" numFmtId="164" xfId="0" applyNumberFormat="1" applyFont="1" quotePrefix="0">
      <alignment horizontal="center" vertical="center"/>
    </xf>
    <xf fontId="2013" fillId="0" borderId="0" numFmtId="164" xfId="0" applyNumberFormat="1" applyFont="1" quotePrefix="0">
      <alignment horizontal="center" vertical="center" wrapText="1"/>
    </xf>
    <xf fontId="2014" fillId="0" borderId="0" numFmtId="4" xfId="0" applyNumberFormat="1" applyFont="1" quotePrefix="0">
      <alignment horizontal="center" vertical="center"/>
    </xf>
    <xf fontId="2015" fillId="0" borderId="0" numFmtId="164" xfId="0" applyNumberFormat="1" applyFont="1" quotePrefix="0">
      <alignment horizontal="center" vertical="center"/>
    </xf>
    <xf fontId="2016" fillId="0" borderId="0" numFmtId="0" xfId="0" applyFont="1" quotePrefix="0">
      <alignment horizontal="center" vertical="center" wrapText="1"/>
    </xf>
    <xf fontId="2017" fillId="0" borderId="0" numFmtId="4" xfId="0" applyNumberFormat="1" applyFont="1" quotePrefix="0">
      <alignment horizontal="center" vertical="center"/>
    </xf>
    <xf fontId="2018" fillId="0" borderId="0" numFmtId="164" xfId="0" applyNumberFormat="1" applyFont="1" quotePrefix="0">
      <alignment horizontal="center" vertical="center"/>
    </xf>
    <xf fontId="2019" fillId="0" borderId="0" numFmtId="164" xfId="0" applyNumberFormat="1" applyFont="1" quotePrefix="0">
      <alignment horizontal="center" vertical="center"/>
    </xf>
    <xf fontId="2020" fillId="0" borderId="0" numFmtId="165" xfId="0" applyNumberFormat="1" applyFont="1" quotePrefix="0">
      <alignment horizontal="center" vertical="center"/>
    </xf>
    <xf fontId="2021" fillId="0" borderId="0" numFmtId="164" xfId="0" applyNumberFormat="1" applyFont="1" quotePrefix="0">
      <alignment horizontal="center" vertical="center"/>
    </xf>
    <xf fontId="2022" fillId="0" borderId="0" numFmtId="164" xfId="0" applyNumberFormat="1" applyFont="1" quotePrefix="0">
      <alignment horizontal="center" vertical="center" wrapText="1"/>
    </xf>
    <xf fontId="2023" fillId="0" borderId="0" numFmtId="4" xfId="0" applyNumberFormat="1" applyFont="1" quotePrefix="0">
      <alignment horizontal="center" vertical="center"/>
    </xf>
    <xf fontId="2024" fillId="0" borderId="0" numFmtId="164" xfId="0" applyNumberFormat="1" applyFont="1" quotePrefix="0">
      <alignment horizontal="center" vertical="center"/>
    </xf>
    <xf fontId="2025" fillId="0" borderId="0" numFmtId="0" xfId="0" applyFont="1" quotePrefix="0">
      <alignment horizontal="center" vertical="center" wrapText="1"/>
    </xf>
    <xf fontId="2026" fillId="0" borderId="0" numFmtId="4" xfId="0" applyNumberFormat="1" applyFont="1" quotePrefix="0">
      <alignment horizontal="center" vertical="center"/>
    </xf>
    <xf fontId="2027" fillId="0" borderId="0" numFmtId="164" xfId="0" applyNumberFormat="1" applyFont="1" quotePrefix="0">
      <alignment horizontal="center" vertical="center"/>
    </xf>
    <xf fontId="2028" fillId="0" borderId="0" numFmtId="164" xfId="0" applyNumberFormat="1" applyFont="1" quotePrefix="0">
      <alignment horizontal="center" vertical="center"/>
    </xf>
    <xf fontId="2029" fillId="0" borderId="0" numFmtId="165" xfId="0" applyNumberFormat="1" applyFont="1" quotePrefix="0">
      <alignment horizontal="center" vertical="center"/>
    </xf>
    <xf fontId="2030" fillId="0" borderId="0" numFmtId="164" xfId="0" applyNumberFormat="1" applyFont="1" quotePrefix="0">
      <alignment horizontal="center" vertical="center"/>
    </xf>
    <xf fontId="2031" fillId="0" borderId="0" numFmtId="164" xfId="0" applyNumberFormat="1" applyFont="1" quotePrefix="0">
      <alignment horizontal="center" vertical="center" wrapText="1"/>
    </xf>
    <xf fontId="2032" fillId="0" borderId="0" numFmtId="4" xfId="0" applyNumberFormat="1" applyFont="1" quotePrefix="0">
      <alignment horizontal="center" vertical="center"/>
    </xf>
    <xf fontId="2033" fillId="0" borderId="0" numFmtId="164" xfId="0" applyNumberFormat="1" applyFont="1" quotePrefix="0">
      <alignment horizontal="center" vertical="center"/>
    </xf>
    <xf fontId="2034" fillId="0" borderId="0" numFmtId="0" xfId="0" applyFont="1" quotePrefix="0">
      <alignment horizontal="center" vertical="center" wrapText="1"/>
    </xf>
    <xf fontId="2035" fillId="0" borderId="0" numFmtId="4" xfId="0" applyNumberFormat="1" applyFont="1" quotePrefix="0">
      <alignment horizontal="center" vertical="center"/>
    </xf>
    <xf fontId="2036" fillId="0" borderId="0" numFmtId="164" xfId="0" applyNumberFormat="1" applyFont="1" quotePrefix="0">
      <alignment horizontal="center" vertical="center"/>
    </xf>
    <xf fontId="2037" fillId="0" borderId="0" numFmtId="164" xfId="0" applyNumberFormat="1" applyFont="1" quotePrefix="0">
      <alignment horizontal="center" vertical="center"/>
    </xf>
    <xf fontId="2038" fillId="0" borderId="0" numFmtId="165" xfId="0" applyNumberFormat="1" applyFont="1" quotePrefix="0">
      <alignment horizontal="center" vertical="center"/>
    </xf>
    <xf fontId="2039" fillId="0" borderId="0" numFmtId="164" xfId="0" applyNumberFormat="1" applyFont="1" quotePrefix="0">
      <alignment horizontal="center" vertical="center"/>
    </xf>
    <xf fontId="2040" fillId="0" borderId="0" numFmtId="164" xfId="0" applyNumberFormat="1" applyFont="1" quotePrefix="0">
      <alignment horizontal="center" vertical="center" wrapText="1"/>
    </xf>
    <xf fontId="2041" fillId="0" borderId="0" numFmtId="4" xfId="0" applyNumberFormat="1" applyFont="1" quotePrefix="0">
      <alignment horizontal="center" vertical="center"/>
    </xf>
    <xf fontId="2042" fillId="0" borderId="0" numFmtId="164" xfId="0" applyNumberFormat="1" applyFont="1" quotePrefix="0">
      <alignment horizontal="center" vertical="center"/>
    </xf>
    <xf fontId="2043" fillId="0" borderId="0" numFmtId="0" xfId="0" applyFont="1" quotePrefix="0">
      <alignment horizontal="center" vertical="center" wrapText="1"/>
    </xf>
    <xf fontId="2044" fillId="0" borderId="0" numFmtId="4" xfId="0" applyNumberFormat="1" applyFont="1" quotePrefix="0">
      <alignment horizontal="center" vertical="center"/>
    </xf>
    <xf fontId="2045" fillId="0" borderId="0" numFmtId="164" xfId="0" applyNumberFormat="1" applyFont="1" quotePrefix="0">
      <alignment horizontal="center" vertical="center"/>
    </xf>
    <xf fontId="2046" fillId="0" borderId="0" numFmtId="164" xfId="0" applyNumberFormat="1" applyFont="1" quotePrefix="0">
      <alignment horizontal="center" vertical="center"/>
    </xf>
    <xf fontId="2047" fillId="0" borderId="0" numFmtId="165" xfId="0" applyNumberFormat="1" applyFont="1" quotePrefix="0">
      <alignment horizontal="center" vertical="center"/>
    </xf>
    <xf fontId="2048" fillId="0" borderId="0" numFmtId="164" xfId="0" applyNumberFormat="1" applyFont="1" quotePrefix="0">
      <alignment horizontal="center" vertical="center"/>
    </xf>
    <xf fontId="2049" fillId="0" borderId="0" numFmtId="164" xfId="0" applyNumberFormat="1" applyFont="1" quotePrefix="0">
      <alignment horizontal="center" vertical="center" wrapText="1"/>
    </xf>
    <xf fontId="2050" fillId="0" borderId="0" numFmtId="4" xfId="0" applyNumberFormat="1" applyFont="1" quotePrefix="0">
      <alignment horizontal="center" vertical="center"/>
    </xf>
    <xf fontId="2051" fillId="0" borderId="0" numFmtId="164" xfId="0" applyNumberFormat="1" applyFont="1" quotePrefix="0">
      <alignment horizontal="center" vertical="center"/>
    </xf>
    <xf fontId="2052" fillId="0" borderId="0" numFmtId="0" xfId="0" applyFont="1" quotePrefix="0">
      <alignment horizontal="center" vertical="center" wrapText="1"/>
    </xf>
    <xf fontId="2053" fillId="0" borderId="0" numFmtId="4" xfId="0" applyNumberFormat="1" applyFont="1" quotePrefix="0">
      <alignment horizontal="center" vertical="center"/>
    </xf>
    <xf fontId="2054" fillId="0" borderId="0" numFmtId="164" xfId="0" applyNumberFormat="1" applyFont="1" quotePrefix="0">
      <alignment horizontal="center" vertical="center"/>
    </xf>
    <xf fontId="2055" fillId="0" borderId="0" numFmtId="164" xfId="0" applyNumberFormat="1" applyFont="1" quotePrefix="0">
      <alignment horizontal="center" vertical="center"/>
    </xf>
    <xf fontId="2056" fillId="0" borderId="0" numFmtId="165" xfId="0" applyNumberFormat="1" applyFont="1" quotePrefix="0">
      <alignment horizontal="center" vertical="center"/>
    </xf>
    <xf fontId="2057" fillId="0" borderId="0" numFmtId="164" xfId="0" applyNumberFormat="1" applyFont="1" quotePrefix="0">
      <alignment horizontal="center" vertical="center"/>
    </xf>
    <xf fontId="2058" fillId="0" borderId="0" numFmtId="164" xfId="0" applyNumberFormat="1" applyFont="1" quotePrefix="0">
      <alignment horizontal="center" vertical="center" wrapText="1"/>
    </xf>
    <xf fontId="2059" fillId="0" borderId="0" numFmtId="4" xfId="0" applyNumberFormat="1" applyFont="1" quotePrefix="0">
      <alignment horizontal="center" vertical="center"/>
    </xf>
    <xf fontId="2060" fillId="0" borderId="0" numFmtId="164" xfId="0" applyNumberFormat="1" applyFont="1" quotePrefix="0">
      <alignment horizontal="center" vertical="center"/>
    </xf>
    <xf fontId="2061" fillId="0" borderId="0" numFmtId="0" xfId="0" applyFont="1" quotePrefix="0">
      <alignment horizontal="center" vertical="center" wrapText="1"/>
    </xf>
    <xf fontId="2062" fillId="0" borderId="0" numFmtId="4" xfId="0" applyNumberFormat="1" applyFont="1" quotePrefix="0">
      <alignment horizontal="center" vertical="center"/>
    </xf>
    <xf fontId="2063" fillId="0" borderId="0" numFmtId="164" xfId="0" applyNumberFormat="1" applyFont="1" quotePrefix="0">
      <alignment horizontal="center" vertical="center"/>
    </xf>
    <xf fontId="2064" fillId="0" borderId="0" numFmtId="164" xfId="0" applyNumberFormat="1" applyFont="1" quotePrefix="0">
      <alignment horizontal="center" vertical="center"/>
    </xf>
    <xf fontId="2065" fillId="0" borderId="0" numFmtId="165" xfId="0" applyNumberFormat="1" applyFont="1" quotePrefix="0">
      <alignment horizontal="center" vertical="center"/>
    </xf>
    <xf fontId="2066" fillId="0" borderId="0" numFmtId="164" xfId="0" applyNumberFormat="1" applyFont="1" quotePrefix="0">
      <alignment horizontal="center" vertical="center"/>
    </xf>
    <xf fontId="2067" fillId="0" borderId="0" numFmtId="164" xfId="0" applyNumberFormat="1" applyFont="1" quotePrefix="0">
      <alignment horizontal="center" vertical="center" wrapText="1"/>
    </xf>
    <xf fontId="2068" fillId="0" borderId="0" numFmtId="4" xfId="0" applyNumberFormat="1" applyFont="1" quotePrefix="0">
      <alignment horizontal="center" vertical="center"/>
    </xf>
    <xf fontId="2069" fillId="0" borderId="0" numFmtId="164" xfId="0" applyNumberFormat="1" applyFont="1" quotePrefix="0">
      <alignment horizontal="center" vertical="center"/>
    </xf>
    <xf fontId="2070" fillId="0" borderId="0" numFmtId="0" xfId="0" applyFont="1" quotePrefix="0">
      <alignment horizontal="center" vertical="center" wrapText="1"/>
    </xf>
    <xf fontId="2071" fillId="0" borderId="0" numFmtId="4" xfId="0" applyNumberFormat="1" applyFont="1" quotePrefix="0">
      <alignment horizontal="center" vertical="center"/>
    </xf>
    <xf fontId="2072" fillId="0" borderId="0" numFmtId="164" xfId="0" applyNumberFormat="1" applyFont="1" quotePrefix="0">
      <alignment horizontal="center" vertical="center"/>
    </xf>
    <xf fontId="2073" fillId="0" borderId="0" numFmtId="164" xfId="0" applyNumberFormat="1" applyFont="1" quotePrefix="0">
      <alignment horizontal="center" vertical="center"/>
    </xf>
    <xf fontId="2074" fillId="0" borderId="0" numFmtId="165" xfId="0" applyNumberFormat="1" applyFont="1" quotePrefix="0">
      <alignment horizontal="center" vertical="center"/>
    </xf>
    <xf fontId="2075" fillId="0" borderId="0" numFmtId="164" xfId="0" applyNumberFormat="1" applyFont="1" quotePrefix="0">
      <alignment horizontal="center" vertical="center"/>
    </xf>
    <xf fontId="2076" fillId="0" borderId="0" numFmtId="164" xfId="0" applyNumberFormat="1" applyFont="1" quotePrefix="0">
      <alignment horizontal="center" vertical="center" wrapText="1"/>
    </xf>
    <xf fontId="2077" fillId="0" borderId="0" numFmtId="4" xfId="0" applyNumberFormat="1" applyFont="1" quotePrefix="0">
      <alignment horizontal="center" vertical="center"/>
    </xf>
    <xf fontId="2078" fillId="0" borderId="0" numFmtId="164" xfId="0" applyNumberFormat="1" applyFont="1" quotePrefix="0">
      <alignment horizontal="center" vertical="center"/>
    </xf>
    <xf fontId="2079" fillId="0" borderId="0" numFmtId="0" xfId="0" applyFont="1" quotePrefix="0">
      <alignment horizontal="center" vertical="center" wrapText="1"/>
    </xf>
    <xf fontId="2080" fillId="0" borderId="0" numFmtId="4" xfId="0" applyNumberFormat="1" applyFont="1" quotePrefix="0">
      <alignment horizontal="center" vertical="center"/>
    </xf>
    <xf fontId="2081" fillId="0" borderId="0" numFmtId="164" xfId="0" applyNumberFormat="1" applyFont="1" quotePrefix="0">
      <alignment horizontal="center" vertical="center"/>
    </xf>
    <xf fontId="2082" fillId="0" borderId="0" numFmtId="164" xfId="0" applyNumberFormat="1" applyFont="1" quotePrefix="0">
      <alignment horizontal="center" vertical="center"/>
    </xf>
    <xf fontId="2083" fillId="0" borderId="0" numFmtId="165" xfId="0" applyNumberFormat="1" applyFont="1" quotePrefix="0">
      <alignment horizontal="center" vertical="center"/>
    </xf>
    <xf fontId="2084" fillId="0" borderId="0" numFmtId="164" xfId="0" applyNumberFormat="1" applyFont="1" quotePrefix="0">
      <alignment horizontal="center" vertical="center"/>
    </xf>
    <xf fontId="2085" fillId="0" borderId="0" numFmtId="164" xfId="0" applyNumberFormat="1" applyFont="1" quotePrefix="0">
      <alignment horizontal="center" vertical="center" wrapText="1"/>
    </xf>
    <xf fontId="2086" fillId="0" borderId="0" numFmtId="4" xfId="0" applyNumberFormat="1" applyFont="1" quotePrefix="0">
      <alignment horizontal="center" vertical="center"/>
    </xf>
    <xf fontId="2087" fillId="0" borderId="0" numFmtId="164" xfId="0" applyNumberFormat="1" applyFont="1" quotePrefix="0">
      <alignment horizontal="center" vertical="center"/>
    </xf>
    <xf fontId="2088" fillId="0" borderId="0" numFmtId="0" xfId="0" applyFont="1" quotePrefix="0">
      <alignment horizontal="center" vertical="center" wrapText="1"/>
    </xf>
    <xf fontId="2089" fillId="0" borderId="0" numFmtId="4" xfId="0" applyNumberFormat="1" applyFont="1" quotePrefix="0">
      <alignment horizontal="center" vertical="center"/>
    </xf>
    <xf fontId="2090" fillId="0" borderId="0" numFmtId="164" xfId="0" applyNumberFormat="1" applyFont="1" quotePrefix="0">
      <alignment horizontal="center" vertical="center"/>
    </xf>
    <xf fontId="2091" fillId="0" borderId="0" numFmtId="164" xfId="0" applyNumberFormat="1" applyFont="1" quotePrefix="0">
      <alignment horizontal="center" vertical="center"/>
    </xf>
    <xf fontId="2092" fillId="0" borderId="0" numFmtId="165" xfId="0" applyNumberFormat="1" applyFont="1" quotePrefix="0">
      <alignment horizontal="center" vertical="center"/>
    </xf>
    <xf fontId="2093" fillId="0" borderId="0" numFmtId="164" xfId="0" applyNumberFormat="1" applyFont="1" quotePrefix="0">
      <alignment horizontal="center" vertical="center"/>
    </xf>
    <xf fontId="2094" fillId="0" borderId="0" numFmtId="164" xfId="0" applyNumberFormat="1" applyFont="1" quotePrefix="0">
      <alignment horizontal="center" vertical="center" wrapText="1"/>
    </xf>
    <xf fontId="2095" fillId="0" borderId="0" numFmtId="4" xfId="0" applyNumberFormat="1" applyFont="1" quotePrefix="0">
      <alignment horizontal="center" vertical="center"/>
    </xf>
    <xf fontId="2096" fillId="0" borderId="0" numFmtId="164" xfId="0" applyNumberFormat="1" applyFont="1" quotePrefix="0">
      <alignment horizontal="center" vertical="center"/>
    </xf>
    <xf fontId="2097" fillId="0" borderId="0" numFmtId="0" xfId="0" applyFont="1" quotePrefix="0">
      <alignment horizontal="center" vertical="center" wrapText="1"/>
    </xf>
    <xf fontId="2098" fillId="0" borderId="0" numFmtId="4" xfId="0" applyNumberFormat="1" applyFont="1" quotePrefix="0">
      <alignment horizontal="center" vertical="center"/>
    </xf>
    <xf fontId="2099" fillId="0" borderId="0" numFmtId="164" xfId="0" applyNumberFormat="1" applyFont="1" quotePrefix="0">
      <alignment horizontal="center" vertical="center"/>
    </xf>
    <xf fontId="2100" fillId="0" borderId="0" numFmtId="164" xfId="0" applyNumberFormat="1" applyFont="1" quotePrefix="0">
      <alignment horizontal="center" vertical="center"/>
    </xf>
    <xf fontId="2101" fillId="0" borderId="0" numFmtId="165" xfId="0" applyNumberFormat="1" applyFont="1" quotePrefix="0">
      <alignment horizontal="center" vertical="center"/>
    </xf>
    <xf fontId="2102" fillId="0" borderId="0" numFmtId="164" xfId="0" applyNumberFormat="1" applyFont="1" quotePrefix="0">
      <alignment horizontal="center" vertical="center"/>
    </xf>
    <xf fontId="2103" fillId="0" borderId="0" numFmtId="164" xfId="0" applyNumberFormat="1" applyFont="1" quotePrefix="0">
      <alignment horizontal="center" vertical="center" wrapText="1"/>
    </xf>
    <xf fontId="2104" fillId="0" borderId="0" numFmtId="4" xfId="0" applyNumberFormat="1" applyFont="1" quotePrefix="0">
      <alignment horizontal="center" vertical="center"/>
    </xf>
    <xf fontId="2105" fillId="0" borderId="0" numFmtId="164" xfId="0" applyNumberFormat="1" applyFont="1" quotePrefix="0">
      <alignment horizontal="center" vertical="center"/>
    </xf>
    <xf fontId="2106" fillId="0" borderId="0" numFmtId="0" xfId="0" applyFont="1" quotePrefix="0">
      <alignment horizontal="center" vertical="center" wrapText="1"/>
    </xf>
    <xf fontId="2107" fillId="0" borderId="0" numFmtId="4" xfId="0" applyNumberFormat="1" applyFont="1" quotePrefix="0">
      <alignment horizontal="center" vertical="center"/>
    </xf>
    <xf fontId="2108" fillId="0" borderId="0" numFmtId="164" xfId="0" applyNumberFormat="1" applyFont="1" quotePrefix="0">
      <alignment horizontal="center" vertical="center"/>
    </xf>
    <xf fontId="2109" fillId="0" borderId="0" numFmtId="164" xfId="0" applyNumberFormat="1" applyFont="1" quotePrefix="0">
      <alignment horizontal="center" vertical="center"/>
    </xf>
    <xf fontId="2110" fillId="0" borderId="0" numFmtId="165" xfId="0" applyNumberFormat="1" applyFont="1" quotePrefix="0">
      <alignment horizontal="center" vertical="center"/>
    </xf>
    <xf fontId="2111" fillId="0" borderId="0" numFmtId="164" xfId="0" applyNumberFormat="1" applyFont="1" quotePrefix="0">
      <alignment horizontal="center" vertical="center"/>
    </xf>
    <xf fontId="2112" fillId="0" borderId="0" numFmtId="164" xfId="0" applyNumberFormat="1" applyFont="1" quotePrefix="0">
      <alignment horizontal="center" vertical="center" wrapText="1"/>
    </xf>
    <xf fontId="2113" fillId="0" borderId="0" numFmtId="4" xfId="0" applyNumberFormat="1" applyFont="1" quotePrefix="0">
      <alignment horizontal="center" vertical="center"/>
    </xf>
    <xf fontId="2114" fillId="0" borderId="0" numFmtId="164" xfId="0" applyNumberFormat="1" applyFont="1" quotePrefix="0">
      <alignment horizontal="center" vertical="center"/>
    </xf>
    <xf fontId="2115" fillId="0" borderId="0" numFmtId="0" xfId="0" applyFont="1" quotePrefix="0">
      <alignment horizontal="center" vertical="center" wrapText="1"/>
    </xf>
    <xf fontId="2116" fillId="0" borderId="0" numFmtId="4" xfId="0" applyNumberFormat="1" applyFont="1" quotePrefix="0">
      <alignment horizontal="center" vertical="center"/>
    </xf>
    <xf fontId="2117" fillId="0" borderId="0" numFmtId="164" xfId="0" applyNumberFormat="1" applyFont="1" quotePrefix="0">
      <alignment horizontal="center" vertical="center"/>
    </xf>
    <xf fontId="2118" fillId="0" borderId="0" numFmtId="164" xfId="0" applyNumberFormat="1" applyFont="1" quotePrefix="0">
      <alignment horizontal="center" vertical="center"/>
    </xf>
    <xf fontId="2119" fillId="0" borderId="0" numFmtId="165" xfId="0" applyNumberFormat="1" applyFont="1" quotePrefix="0">
      <alignment horizontal="center" vertical="center"/>
    </xf>
    <xf fontId="2120" fillId="0" borderId="0" numFmtId="164" xfId="0" applyNumberFormat="1" applyFont="1" quotePrefix="0">
      <alignment horizontal="center" vertical="center"/>
    </xf>
    <xf fontId="2121" fillId="0" borderId="0" numFmtId="164" xfId="0" applyNumberFormat="1" applyFont="1" quotePrefix="0">
      <alignment horizontal="center" vertical="center" wrapText="1"/>
    </xf>
    <xf fontId="2122" fillId="0" borderId="0" numFmtId="4" xfId="0" applyNumberFormat="1" applyFont="1" quotePrefix="0">
      <alignment horizontal="center" vertical="center"/>
    </xf>
    <xf fontId="2123" fillId="0" borderId="0" numFmtId="164" xfId="0" applyNumberFormat="1" applyFont="1" quotePrefix="0">
      <alignment horizontal="center" vertical="center"/>
    </xf>
    <xf fontId="2124" fillId="0" borderId="0" numFmtId="0" xfId="0" applyFont="1" quotePrefix="0">
      <alignment horizontal="center" vertical="center" wrapText="1"/>
    </xf>
    <xf fontId="2125" fillId="0" borderId="0" numFmtId="4" xfId="0" applyNumberFormat="1" applyFont="1" quotePrefix="0">
      <alignment horizontal="center" vertical="center"/>
    </xf>
    <xf fontId="2126" fillId="0" borderId="0" numFmtId="164" xfId="0" applyNumberFormat="1" applyFont="1" quotePrefix="0">
      <alignment horizontal="center" vertical="center"/>
    </xf>
    <xf fontId="2127" fillId="0" borderId="0" numFmtId="164" xfId="0" applyNumberFormat="1" applyFont="1" quotePrefix="0">
      <alignment horizontal="center" vertical="center"/>
    </xf>
    <xf fontId="2128" fillId="0" borderId="0" numFmtId="165" xfId="0" applyNumberFormat="1" applyFont="1" quotePrefix="0">
      <alignment horizontal="center" vertical="center"/>
    </xf>
    <xf fontId="2129" fillId="0" borderId="0" numFmtId="164" xfId="0" applyNumberFormat="1" applyFont="1" quotePrefix="0">
      <alignment horizontal="center" vertical="center"/>
    </xf>
    <xf fontId="2130" fillId="0" borderId="0" numFmtId="164" xfId="0" applyNumberFormat="1" applyFont="1" quotePrefix="0">
      <alignment horizontal="center" vertical="center" wrapText="1"/>
    </xf>
    <xf fontId="2131" fillId="0" borderId="0" numFmtId="4" xfId="0" applyNumberFormat="1" applyFont="1" quotePrefix="0">
      <alignment horizontal="center" vertical="center"/>
    </xf>
    <xf fontId="2132" fillId="0" borderId="0" numFmtId="164" xfId="0" applyNumberFormat="1" applyFont="1" quotePrefix="0">
      <alignment horizontal="center" vertical="center"/>
    </xf>
    <xf fontId="2133" fillId="0" borderId="0" numFmtId="0" xfId="0" applyFont="1" quotePrefix="0">
      <alignment horizontal="center" vertical="center" wrapText="1"/>
    </xf>
    <xf fontId="2134" fillId="0" borderId="0" numFmtId="4" xfId="0" applyNumberFormat="1" applyFont="1" quotePrefix="0">
      <alignment horizontal="center" vertical="center"/>
    </xf>
    <xf fontId="2135" fillId="0" borderId="0" numFmtId="164" xfId="0" applyNumberFormat="1" applyFont="1" quotePrefix="0">
      <alignment horizontal="center" vertical="center"/>
    </xf>
    <xf fontId="2136" fillId="0" borderId="0" numFmtId="164" xfId="0" applyNumberFormat="1" applyFont="1" quotePrefix="0">
      <alignment horizontal="center" vertical="center"/>
    </xf>
    <xf fontId="2137" fillId="0" borderId="0" numFmtId="165" xfId="0" applyNumberFormat="1" applyFont="1" quotePrefix="0">
      <alignment horizontal="center" vertical="center"/>
    </xf>
    <xf fontId="2138" fillId="0" borderId="0" numFmtId="164" xfId="0" applyNumberFormat="1" applyFont="1" quotePrefix="0">
      <alignment horizontal="center" vertical="center"/>
    </xf>
    <xf fontId="2139" fillId="0" borderId="0" numFmtId="164" xfId="0" applyNumberFormat="1" applyFont="1" quotePrefix="0">
      <alignment horizontal="center" vertical="center" wrapText="1"/>
    </xf>
    <xf fontId="2140" fillId="0" borderId="0" numFmtId="4" xfId="0" applyNumberFormat="1" applyFont="1" quotePrefix="0">
      <alignment horizontal="center" vertical="center"/>
    </xf>
    <xf fontId="2141" fillId="0" borderId="0" numFmtId="164" xfId="0" applyNumberFormat="1" applyFont="1" quotePrefix="0">
      <alignment horizontal="center" vertical="center"/>
    </xf>
    <xf fontId="2142" fillId="0" borderId="0" numFmtId="0" xfId="0" applyFont="1" quotePrefix="0">
      <alignment horizontal="center" vertical="center" wrapText="1"/>
    </xf>
    <xf fontId="2143" fillId="0" borderId="0" numFmtId="4" xfId="0" applyNumberFormat="1" applyFont="1" quotePrefix="0">
      <alignment horizontal="center" vertical="center"/>
    </xf>
    <xf fontId="2144" fillId="0" borderId="0" numFmtId="164" xfId="0" applyNumberFormat="1" applyFont="1" quotePrefix="0">
      <alignment horizontal="center" vertical="center"/>
    </xf>
    <xf fontId="2145" fillId="0" borderId="0" numFmtId="164" xfId="0" applyNumberFormat="1" applyFont="1" quotePrefix="0">
      <alignment horizontal="center" vertical="center"/>
    </xf>
    <xf fontId="2146" fillId="0" borderId="0" numFmtId="165" xfId="0" applyNumberFormat="1" applyFont="1" quotePrefix="0">
      <alignment horizontal="center" vertical="center"/>
    </xf>
    <xf fontId="2147" fillId="0" borderId="0" numFmtId="164" xfId="0" applyNumberFormat="1" applyFont="1" quotePrefix="0">
      <alignment horizontal="center" vertical="center"/>
    </xf>
    <xf fontId="2148" fillId="0" borderId="0" numFmtId="164" xfId="0" applyNumberFormat="1" applyFont="1" quotePrefix="0">
      <alignment horizontal="center" vertical="center" wrapText="1"/>
    </xf>
    <xf fontId="2149" fillId="0" borderId="0" numFmtId="4" xfId="0" applyNumberFormat="1" applyFont="1" quotePrefix="0">
      <alignment horizontal="center" vertical="center"/>
    </xf>
    <xf fontId="2150" fillId="0" borderId="0" numFmtId="164" xfId="0" applyNumberFormat="1" applyFont="1" quotePrefix="0">
      <alignment horizontal="center" vertical="center"/>
    </xf>
    <xf fontId="2151" fillId="0" borderId="0" numFmtId="0" xfId="0" applyFont="1" quotePrefix="0">
      <alignment horizontal="center" vertical="center" wrapText="1"/>
    </xf>
    <xf fontId="2152" fillId="0" borderId="0" numFmtId="4" xfId="0" applyNumberFormat="1" applyFont="1" quotePrefix="0">
      <alignment horizontal="center" vertical="center"/>
    </xf>
    <xf fontId="2153" fillId="0" borderId="0" numFmtId="164" xfId="0" applyNumberFormat="1" applyFont="1" quotePrefix="0">
      <alignment horizontal="center" vertical="center"/>
    </xf>
    <xf fontId="2154" fillId="0" borderId="0" numFmtId="164" xfId="0" applyNumberFormat="1" applyFont="1" quotePrefix="0">
      <alignment horizontal="center" vertical="center"/>
    </xf>
    <xf fontId="2155" fillId="0" borderId="0" numFmtId="165" xfId="0" applyNumberFormat="1" applyFont="1" quotePrefix="0">
      <alignment horizontal="center" vertical="center"/>
    </xf>
    <xf fontId="2156" fillId="0" borderId="0" numFmtId="164" xfId="0" applyNumberFormat="1" applyFont="1" quotePrefix="0">
      <alignment horizontal="center" vertical="center"/>
    </xf>
    <xf fontId="2157" fillId="0" borderId="0" numFmtId="164" xfId="0" applyNumberFormat="1" applyFont="1" quotePrefix="0">
      <alignment horizontal="center" vertical="center" wrapText="1"/>
    </xf>
    <xf fontId="2158" fillId="0" borderId="0" numFmtId="4" xfId="0" applyNumberFormat="1" applyFont="1" quotePrefix="0">
      <alignment horizontal="center" vertical="center"/>
    </xf>
    <xf fontId="2159" fillId="0" borderId="0" numFmtId="164" xfId="0" applyNumberFormat="1" applyFont="1" quotePrefix="0">
      <alignment horizontal="center" vertical="center"/>
    </xf>
    <xf fontId="2160" fillId="0" borderId="0" numFmtId="0" xfId="0" applyFont="1" quotePrefix="0">
      <alignment horizontal="center" vertical="center" wrapText="1"/>
    </xf>
    <xf fontId="2161" fillId="0" borderId="0" numFmtId="4" xfId="0" applyNumberFormat="1" applyFont="1" quotePrefix="0">
      <alignment horizontal="center" vertical="center"/>
    </xf>
    <xf fontId="2162" fillId="0" borderId="0" numFmtId="164" xfId="0" applyNumberFormat="1" applyFont="1" quotePrefix="0">
      <alignment horizontal="center" vertical="center"/>
    </xf>
    <xf fontId="2163" fillId="0" borderId="0" numFmtId="164" xfId="0" applyNumberFormat="1" applyFont="1" quotePrefix="0">
      <alignment horizontal="center" vertical="center"/>
    </xf>
    <xf fontId="2164" fillId="0" borderId="0" numFmtId="165" xfId="0" applyNumberFormat="1" applyFont="1" quotePrefix="0">
      <alignment horizontal="center" vertical="center"/>
    </xf>
    <xf fontId="2165" fillId="0" borderId="0" numFmtId="164" xfId="0" applyNumberFormat="1" applyFont="1" quotePrefix="0">
      <alignment horizontal="center" vertical="center"/>
    </xf>
    <xf fontId="2166" fillId="0" borderId="0" numFmtId="164" xfId="0" applyNumberFormat="1" applyFont="1" quotePrefix="0">
      <alignment horizontal="center" vertical="center" wrapText="1"/>
    </xf>
    <xf fontId="2167" fillId="0" borderId="0" numFmtId="4" xfId="0" applyNumberFormat="1" applyFont="1" quotePrefix="0">
      <alignment horizontal="center" vertical="center"/>
    </xf>
    <xf fontId="2168" fillId="0" borderId="0" numFmtId="164" xfId="0" applyNumberFormat="1" applyFont="1" quotePrefix="0">
      <alignment horizontal="center" vertical="center"/>
    </xf>
    <xf fontId="2169" fillId="0" borderId="0" numFmtId="0" xfId="0" applyFont="1" quotePrefix="0">
      <alignment horizontal="center" vertical="center" wrapText="1"/>
    </xf>
    <xf fontId="2170" fillId="0" borderId="0" numFmtId="4" xfId="0" applyNumberFormat="1" applyFont="1" quotePrefix="0">
      <alignment horizontal="center" vertical="center"/>
    </xf>
    <xf fontId="2171" fillId="0" borderId="0" numFmtId="164" xfId="0" applyNumberFormat="1" applyFont="1" quotePrefix="0">
      <alignment horizontal="center" vertical="center"/>
    </xf>
    <xf fontId="2172" fillId="0" borderId="0" numFmtId="164" xfId="0" applyNumberFormat="1" applyFont="1" quotePrefix="0">
      <alignment horizontal="center" vertical="center"/>
    </xf>
    <xf fontId="2173" fillId="0" borderId="0" numFmtId="165" xfId="0" applyNumberFormat="1" applyFont="1" quotePrefix="0">
      <alignment horizontal="center" vertical="center"/>
    </xf>
    <xf fontId="2174" fillId="0" borderId="0" numFmtId="164" xfId="0" applyNumberFormat="1" applyFont="1" quotePrefix="0">
      <alignment horizontal="center" vertical="center"/>
    </xf>
    <xf fontId="2175" fillId="0" borderId="0" numFmtId="164" xfId="0" applyNumberFormat="1" applyFont="1" quotePrefix="0">
      <alignment horizontal="center" vertical="center" wrapText="1"/>
    </xf>
    <xf fontId="2176" fillId="0" borderId="0" numFmtId="4" xfId="0" applyNumberFormat="1" applyFont="1" quotePrefix="0">
      <alignment horizontal="center" vertical="center"/>
    </xf>
    <xf fontId="2177" fillId="0" borderId="0" numFmtId="164" xfId="0" applyNumberFormat="1" applyFont="1" quotePrefix="0">
      <alignment horizontal="center" vertical="center"/>
    </xf>
    <xf fontId="2178" fillId="0" borderId="0" numFmtId="0" xfId="0" applyFont="1" quotePrefix="0">
      <alignment horizontal="center" vertical="center" wrapText="1"/>
    </xf>
    <xf fontId="2179" fillId="0" borderId="0" numFmtId="4" xfId="0" applyNumberFormat="1" applyFont="1" quotePrefix="0">
      <alignment horizontal="center" vertical="center"/>
    </xf>
    <xf fontId="2180" fillId="0" borderId="0" numFmtId="164" xfId="0" applyNumberFormat="1" applyFont="1" quotePrefix="0">
      <alignment horizontal="center" vertical="center"/>
    </xf>
    <xf fontId="2181" fillId="0" borderId="0" numFmtId="164" xfId="0" applyNumberFormat="1" applyFont="1" quotePrefix="0">
      <alignment horizontal="center" vertical="center"/>
    </xf>
    <xf fontId="2182" fillId="0" borderId="0" numFmtId="165" xfId="0" applyNumberFormat="1" applyFont="1" quotePrefix="0">
      <alignment horizontal="center" vertical="center"/>
    </xf>
    <xf fontId="2183" fillId="0" borderId="0" numFmtId="164" xfId="0" applyNumberFormat="1" applyFont="1" quotePrefix="0">
      <alignment horizontal="center" vertical="center"/>
    </xf>
    <xf fontId="2184" fillId="0" borderId="0" numFmtId="164" xfId="0" applyNumberFormat="1" applyFont="1" quotePrefix="0">
      <alignment horizontal="center" vertical="center" wrapText="1"/>
    </xf>
    <xf fontId="2185" fillId="0" borderId="0" numFmtId="4" xfId="0" applyNumberFormat="1" applyFont="1" quotePrefix="0">
      <alignment horizontal="center" vertical="center"/>
    </xf>
    <xf fontId="2186" fillId="0" borderId="0" numFmtId="164" xfId="0" applyNumberFormat="1" applyFont="1" quotePrefix="0">
      <alignment horizontal="center" vertical="center"/>
    </xf>
    <xf fontId="2187" fillId="0" borderId="0" numFmtId="0" xfId="0" applyFont="1" quotePrefix="0">
      <alignment horizontal="center" vertical="center" wrapText="1"/>
    </xf>
    <xf fontId="2188" fillId="0" borderId="0" numFmtId="4" xfId="0" applyNumberFormat="1" applyFont="1" quotePrefix="0">
      <alignment horizontal="center" vertical="center"/>
    </xf>
    <xf fontId="2189" fillId="0" borderId="0" numFmtId="164" xfId="0" applyNumberFormat="1" applyFont="1" quotePrefix="0">
      <alignment horizontal="center" vertical="center"/>
    </xf>
    <xf fontId="2190" fillId="0" borderId="0" numFmtId="164" xfId="0" applyNumberFormat="1" applyFont="1" quotePrefix="0">
      <alignment horizontal="center" vertical="center"/>
    </xf>
    <xf fontId="2191" fillId="0" borderId="0" numFmtId="165" xfId="0" applyNumberFormat="1" applyFont="1" quotePrefix="0">
      <alignment horizontal="center" vertical="center"/>
    </xf>
    <xf fontId="2192" fillId="0" borderId="0" numFmtId="164" xfId="0" applyNumberFormat="1" applyFont="1" quotePrefix="0">
      <alignment horizontal="center" vertical="center"/>
    </xf>
    <xf fontId="2193" fillId="0" borderId="0" numFmtId="164" xfId="0" applyNumberFormat="1" applyFont="1" quotePrefix="0">
      <alignment horizontal="center" vertical="center" wrapText="1"/>
    </xf>
    <xf fontId="2194" fillId="0" borderId="0" numFmtId="4" xfId="0" applyNumberFormat="1" applyFont="1" quotePrefix="0">
      <alignment horizontal="center" vertical="center"/>
    </xf>
    <xf fontId="2195" fillId="0" borderId="0" numFmtId="164" xfId="0" applyNumberFormat="1" applyFont="1" quotePrefix="0">
      <alignment horizontal="center" vertical="center"/>
    </xf>
    <xf fontId="2196" fillId="0" borderId="0" numFmtId="0" xfId="0" applyFont="1" quotePrefix="0">
      <alignment horizontal="center" vertical="center" wrapText="1"/>
    </xf>
    <xf fontId="2197" fillId="0" borderId="0" numFmtId="4" xfId="0" applyNumberFormat="1" applyFont="1" quotePrefix="0">
      <alignment horizontal="center" vertical="center"/>
    </xf>
    <xf fontId="2198" fillId="0" borderId="0" numFmtId="164" xfId="0" applyNumberFormat="1" applyFont="1" quotePrefix="0">
      <alignment horizontal="center" vertical="center"/>
    </xf>
    <xf fontId="2199" fillId="0" borderId="0" numFmtId="164" xfId="0" applyNumberFormat="1" applyFont="1" quotePrefix="0">
      <alignment horizontal="center" vertical="center"/>
    </xf>
    <xf fontId="2200" fillId="0" borderId="0" numFmtId="165" xfId="0" applyNumberFormat="1" applyFont="1" quotePrefix="0">
      <alignment horizontal="center" vertical="center"/>
    </xf>
    <xf fontId="2201" fillId="0" borderId="0" numFmtId="164" xfId="0" applyNumberFormat="1" applyFont="1" quotePrefix="0">
      <alignment horizontal="center" vertical="center"/>
    </xf>
    <xf fontId="2202" fillId="0" borderId="0" numFmtId="164" xfId="0" applyNumberFormat="1" applyFont="1" quotePrefix="0">
      <alignment horizontal="center" vertical="center" wrapText="1"/>
    </xf>
    <xf fontId="2203" fillId="0" borderId="0" numFmtId="4" xfId="0" applyNumberFormat="1" applyFont="1" quotePrefix="0">
      <alignment horizontal="center" vertical="center"/>
    </xf>
    <xf fontId="2204" fillId="0" borderId="0" numFmtId="164" xfId="0" applyNumberFormat="1" applyFont="1" quotePrefix="0">
      <alignment horizontal="center" vertical="center"/>
    </xf>
    <xf fontId="2205" fillId="0" borderId="0" numFmtId="0" xfId="0" applyFont="1" quotePrefix="0">
      <alignment horizontal="center" vertical="center" wrapText="1"/>
    </xf>
    <xf fontId="2206" fillId="0" borderId="0" numFmtId="4" xfId="0" applyNumberFormat="1" applyFont="1" quotePrefix="0">
      <alignment horizontal="center" vertical="center"/>
    </xf>
    <xf fontId="2207" fillId="0" borderId="0" numFmtId="164" xfId="0" applyNumberFormat="1" applyFont="1" quotePrefix="0">
      <alignment horizontal="center" vertical="center"/>
    </xf>
    <xf fontId="2208" fillId="0" borderId="0" numFmtId="164" xfId="0" applyNumberFormat="1" applyFont="1" quotePrefix="0">
      <alignment horizontal="center" vertical="center"/>
    </xf>
    <xf fontId="2209" fillId="0" borderId="0" numFmtId="165" xfId="0" applyNumberFormat="1" applyFont="1" quotePrefix="0">
      <alignment horizontal="center" vertical="center"/>
    </xf>
    <xf fontId="2210" fillId="0" borderId="0" numFmtId="164" xfId="0" applyNumberFormat="1" applyFont="1" quotePrefix="0">
      <alignment horizontal="center" vertical="center"/>
    </xf>
    <xf fontId="2211" fillId="0" borderId="0" numFmtId="164" xfId="0" applyNumberFormat="1" applyFont="1" quotePrefix="0">
      <alignment horizontal="center" vertical="center" wrapText="1"/>
    </xf>
    <xf fontId="2212" fillId="0" borderId="0" numFmtId="4" xfId="0" applyNumberFormat="1" applyFont="1" quotePrefix="0">
      <alignment horizontal="center" vertical="center"/>
    </xf>
    <xf fontId="2213" fillId="0" borderId="0" numFmtId="164" xfId="0" applyNumberFormat="1" applyFont="1" quotePrefix="0">
      <alignment horizontal="center" vertical="center"/>
    </xf>
    <xf fontId="2214" fillId="0" borderId="0" numFmtId="0" xfId="0" applyFont="1" quotePrefix="0">
      <alignment horizontal="center" vertical="center" wrapText="1"/>
    </xf>
    <xf fontId="2215" fillId="0" borderId="0" numFmtId="4" xfId="0" applyNumberFormat="1" applyFont="1" quotePrefix="0">
      <alignment horizontal="center" vertical="center"/>
    </xf>
    <xf fontId="2216" fillId="0" borderId="0" numFmtId="164" xfId="0" applyNumberFormat="1" applyFont="1" quotePrefix="0">
      <alignment horizontal="center" vertical="center"/>
    </xf>
    <xf fontId="2217" fillId="0" borderId="0" numFmtId="164" xfId="0" applyNumberFormat="1" applyFont="1" quotePrefix="0">
      <alignment horizontal="center" vertical="center"/>
    </xf>
    <xf fontId="2218" fillId="0" borderId="0" numFmtId="165" xfId="0" applyNumberFormat="1" applyFont="1" quotePrefix="0">
      <alignment horizontal="center" vertical="center"/>
    </xf>
    <xf fontId="2219" fillId="0" borderId="0" numFmtId="164" xfId="0" applyNumberFormat="1" applyFont="1" quotePrefix="0">
      <alignment horizontal="center" vertical="center"/>
    </xf>
    <xf fontId="2220" fillId="0" borderId="0" numFmtId="164" xfId="0" applyNumberFormat="1" applyFont="1" quotePrefix="0">
      <alignment horizontal="center" vertical="center" wrapText="1"/>
    </xf>
    <xf fontId="2221" fillId="0" borderId="0" numFmtId="4" xfId="0" applyNumberFormat="1" applyFont="1" quotePrefix="0">
      <alignment horizontal="center" vertical="center"/>
    </xf>
    <xf fontId="2222" fillId="0" borderId="0" numFmtId="164" xfId="0" applyNumberFormat="1" applyFont="1" quotePrefix="0">
      <alignment horizontal="center" vertical="center"/>
    </xf>
    <xf fontId="2223" fillId="0" borderId="0" numFmtId="0" xfId="0" applyFont="1" quotePrefix="0">
      <alignment horizontal="center" vertical="center" wrapText="1"/>
    </xf>
    <xf fontId="2224" fillId="0" borderId="0" numFmtId="4" xfId="0" applyNumberFormat="1" applyFont="1" quotePrefix="0">
      <alignment horizontal="center" vertical="center"/>
    </xf>
    <xf fontId="2225" fillId="0" borderId="0" numFmtId="164" xfId="0" applyNumberFormat="1" applyFont="1" quotePrefix="0">
      <alignment horizontal="center" vertical="center"/>
    </xf>
    <xf fontId="2226" fillId="0" borderId="0" numFmtId="164" xfId="0" applyNumberFormat="1" applyFont="1" quotePrefix="0">
      <alignment horizontal="center" vertical="center"/>
    </xf>
    <xf fontId="2227" fillId="0" borderId="0" numFmtId="165" xfId="0" applyNumberFormat="1" applyFont="1" quotePrefix="0">
      <alignment horizontal="center" vertical="center"/>
    </xf>
    <xf fontId="2228" fillId="0" borderId="0" numFmtId="164" xfId="0" applyNumberFormat="1" applyFont="1" quotePrefix="0">
      <alignment horizontal="center" vertical="center"/>
    </xf>
    <xf fontId="2229" fillId="0" borderId="0" numFmtId="164" xfId="0" applyNumberFormat="1" applyFont="1" quotePrefix="0">
      <alignment horizontal="center" vertical="center" wrapText="1"/>
    </xf>
    <xf fontId="2230" fillId="0" borderId="0" numFmtId="4" xfId="0" applyNumberFormat="1" applyFont="1" quotePrefix="0">
      <alignment horizontal="center" vertical="center"/>
    </xf>
    <xf fontId="2231" fillId="0" borderId="0" numFmtId="164" xfId="0" applyNumberFormat="1" applyFont="1" quotePrefix="0">
      <alignment horizontal="center" vertical="center"/>
    </xf>
    <xf fontId="2232" fillId="0" borderId="0" numFmtId="0" xfId="0" applyFont="1" quotePrefix="0">
      <alignment horizontal="center" vertical="center" wrapText="1"/>
    </xf>
    <xf fontId="2233" fillId="0" borderId="0" numFmtId="4" xfId="0" applyNumberFormat="1" applyFont="1" quotePrefix="0">
      <alignment horizontal="center" vertical="center"/>
    </xf>
    <xf fontId="2234" fillId="0" borderId="0" numFmtId="164" xfId="0" applyNumberFormat="1" applyFont="1" quotePrefix="0">
      <alignment horizontal="center" vertical="center"/>
    </xf>
    <xf fontId="2235" fillId="0" borderId="0" numFmtId="164" xfId="0" applyNumberFormat="1" applyFont="1" quotePrefix="0">
      <alignment horizontal="center" vertical="center"/>
    </xf>
    <xf fontId="2236" fillId="0" borderId="0" numFmtId="165" xfId="0" applyNumberFormat="1" applyFont="1" quotePrefix="0">
      <alignment horizontal="center" vertical="center"/>
    </xf>
    <xf fontId="2237" fillId="0" borderId="0" numFmtId="164" xfId="0" applyNumberFormat="1" applyFont="1" quotePrefix="0">
      <alignment horizontal="center" vertical="center"/>
    </xf>
    <xf fontId="2238" fillId="0" borderId="0" numFmtId="164" xfId="0" applyNumberFormat="1" applyFont="1" quotePrefix="0">
      <alignment horizontal="center" vertical="center" wrapText="1"/>
    </xf>
    <xf fontId="2239" fillId="0" borderId="0" numFmtId="4" xfId="0" applyNumberFormat="1" applyFont="1" quotePrefix="0">
      <alignment horizontal="center" vertical="center"/>
    </xf>
    <xf fontId="2240" fillId="0" borderId="0" numFmtId="164" xfId="0" applyNumberFormat="1" applyFont="1" quotePrefix="0">
      <alignment horizontal="center" vertical="center"/>
    </xf>
    <xf fontId="2241" fillId="0" borderId="0" numFmtId="0" xfId="0" applyFont="1" quotePrefix="0">
      <alignment horizontal="center" vertical="center" wrapText="1"/>
    </xf>
    <xf fontId="2242" fillId="0" borderId="0" numFmtId="4" xfId="0" applyNumberFormat="1" applyFont="1" quotePrefix="0">
      <alignment horizontal="center" vertical="center"/>
    </xf>
    <xf fontId="2243" fillId="0" borderId="0" numFmtId="164" xfId="0" applyNumberFormat="1" applyFont="1" quotePrefix="0">
      <alignment horizontal="center" vertical="center"/>
    </xf>
    <xf fontId="2244" fillId="0" borderId="0" numFmtId="164" xfId="0" applyNumberFormat="1" applyFont="1" quotePrefix="0">
      <alignment horizontal="center" vertical="center"/>
    </xf>
    <xf fontId="2245" fillId="0" borderId="0" numFmtId="165" xfId="0" applyNumberFormat="1" applyFont="1" quotePrefix="0">
      <alignment horizontal="center" vertical="center"/>
    </xf>
    <xf fontId="2246" fillId="0" borderId="0" numFmtId="164" xfId="0" applyNumberFormat="1" applyFont="1" quotePrefix="0">
      <alignment horizontal="center" vertical="center"/>
    </xf>
    <xf fontId="2247" fillId="0" borderId="0" numFmtId="164" xfId="0" applyNumberFormat="1" applyFont="1" quotePrefix="0">
      <alignment horizontal="center" vertical="center" wrapText="1"/>
    </xf>
    <xf fontId="2248" fillId="0" borderId="0" numFmtId="4" xfId="0" applyNumberFormat="1" applyFont="1" quotePrefix="0">
      <alignment horizontal="center" vertical="center"/>
    </xf>
    <xf fontId="2249" fillId="0" borderId="0" numFmtId="164" xfId="0" applyNumberFormat="1" applyFont="1" quotePrefix="0">
      <alignment horizontal="center" vertical="center"/>
    </xf>
    <xf fontId="2250" fillId="0" borderId="0" numFmtId="0" xfId="0" applyFont="1" quotePrefix="0">
      <alignment horizontal="center" vertical="center" wrapText="1"/>
    </xf>
    <xf fontId="2251" fillId="0" borderId="0" numFmtId="4" xfId="0" applyNumberFormat="1" applyFont="1" quotePrefix="0">
      <alignment horizontal="center" vertical="center"/>
    </xf>
    <xf fontId="2252" fillId="0" borderId="0" numFmtId="164" xfId="0" applyNumberFormat="1" applyFont="1" quotePrefix="0">
      <alignment horizontal="center" vertical="center"/>
    </xf>
    <xf fontId="2253" fillId="0" borderId="0" numFmtId="164" xfId="0" applyNumberFormat="1" applyFont="1" quotePrefix="0">
      <alignment horizontal="center" vertical="center"/>
    </xf>
    <xf fontId="2254" fillId="0" borderId="0" numFmtId="165" xfId="0" applyNumberFormat="1" applyFont="1" quotePrefix="0">
      <alignment horizontal="center" vertical="center"/>
    </xf>
    <xf fontId="2255" fillId="0" borderId="0" numFmtId="164" xfId="0" applyNumberFormat="1" applyFont="1" quotePrefix="0">
      <alignment horizontal="center" vertical="center"/>
    </xf>
    <xf fontId="2256" fillId="0" borderId="0" numFmtId="164" xfId="0" applyNumberFormat="1" applyFont="1" quotePrefix="0">
      <alignment horizontal="center" vertical="center" wrapText="1"/>
    </xf>
    <xf fontId="2257" fillId="0" borderId="0" numFmtId="4" xfId="0" applyNumberFormat="1" applyFont="1" quotePrefix="0">
      <alignment horizontal="center" vertical="center"/>
    </xf>
    <xf fontId="2258" fillId="0" borderId="0" numFmtId="164" xfId="0" applyNumberFormat="1" applyFont="1" quotePrefix="0">
      <alignment horizontal="center" vertical="center"/>
    </xf>
    <xf fontId="2259" fillId="0" borderId="0" numFmtId="0" xfId="0" applyFont="1" quotePrefix="0">
      <alignment horizontal="center" vertical="center" wrapText="1"/>
    </xf>
    <xf fontId="2260" fillId="0" borderId="0" numFmtId="4" xfId="0" applyNumberFormat="1" applyFont="1" quotePrefix="0">
      <alignment horizontal="center" vertical="center"/>
    </xf>
    <xf fontId="2261" fillId="0" borderId="0" numFmtId="164" xfId="0" applyNumberFormat="1" applyFont="1" quotePrefix="0">
      <alignment horizontal="center" vertical="center"/>
    </xf>
    <xf fontId="2262" fillId="0" borderId="0" numFmtId="164" xfId="0" applyNumberFormat="1" applyFont="1" quotePrefix="0">
      <alignment horizontal="center" vertical="center"/>
    </xf>
    <xf fontId="2263" fillId="0" borderId="0" numFmtId="165" xfId="0" applyNumberFormat="1" applyFont="1" quotePrefix="0">
      <alignment horizontal="center" vertical="center"/>
    </xf>
    <xf fontId="2264" fillId="0" borderId="0" numFmtId="164" xfId="0" applyNumberFormat="1" applyFont="1" quotePrefix="0">
      <alignment horizontal="center" vertical="center"/>
    </xf>
    <xf fontId="2265" fillId="0" borderId="0" numFmtId="164" xfId="0" applyNumberFormat="1" applyFont="1" quotePrefix="0">
      <alignment horizontal="center" vertical="center" wrapText="1"/>
    </xf>
    <xf fontId="2266" fillId="0" borderId="0" numFmtId="4" xfId="0" applyNumberFormat="1" applyFont="1" quotePrefix="0">
      <alignment horizontal="center" vertical="center"/>
    </xf>
    <xf fontId="2267" fillId="0" borderId="0" numFmtId="164" xfId="0" applyNumberFormat="1" applyFont="1" quotePrefix="0">
      <alignment horizontal="center" vertical="center"/>
    </xf>
    <xf fontId="2268" fillId="0" borderId="0" numFmtId="0" xfId="0" applyFont="1" quotePrefix="0">
      <alignment horizontal="center" vertical="center" wrapText="1"/>
    </xf>
    <xf fontId="2269" fillId="0" borderId="0" numFmtId="4" xfId="0" applyNumberFormat="1" applyFont="1" quotePrefix="0">
      <alignment horizontal="center" vertical="center"/>
    </xf>
    <xf fontId="2270" fillId="0" borderId="0" numFmtId="164" xfId="0" applyNumberFormat="1" applyFont="1" quotePrefix="0">
      <alignment horizontal="center" vertical="center"/>
    </xf>
    <xf fontId="2271" fillId="0" borderId="0" numFmtId="164" xfId="0" applyNumberFormat="1" applyFont="1" quotePrefix="0">
      <alignment horizontal="center" vertical="center"/>
    </xf>
    <xf fontId="2272" fillId="0" borderId="0" numFmtId="165" xfId="0" applyNumberFormat="1" applyFont="1" quotePrefix="0">
      <alignment horizontal="center" vertical="center"/>
    </xf>
    <xf fontId="2273" fillId="0" borderId="0" numFmtId="164" xfId="0" applyNumberFormat="1" applyFont="1" quotePrefix="0">
      <alignment horizontal="center" vertical="center"/>
    </xf>
    <xf fontId="2274" fillId="0" borderId="0" numFmtId="164" xfId="0" applyNumberFormat="1" applyFont="1" quotePrefix="0">
      <alignment horizontal="center" vertical="center" wrapText="1"/>
    </xf>
    <xf fontId="2275" fillId="0" borderId="0" numFmtId="4" xfId="0" applyNumberFormat="1" applyFont="1" quotePrefix="0">
      <alignment horizontal="center" vertical="center"/>
    </xf>
    <xf fontId="2276" fillId="0" borderId="0" numFmtId="164" xfId="0" applyNumberFormat="1" applyFont="1" quotePrefix="0">
      <alignment horizontal="center" vertical="center"/>
    </xf>
    <xf fontId="2277" fillId="0" borderId="0" numFmtId="0" xfId="0" applyFont="1" quotePrefix="0">
      <alignment horizontal="center" vertical="center" wrapText="1"/>
    </xf>
    <xf fontId="2278" fillId="0" borderId="0" numFmtId="4" xfId="0" applyNumberFormat="1" applyFont="1" quotePrefix="0">
      <alignment horizontal="center" vertical="center"/>
    </xf>
    <xf fontId="2279" fillId="0" borderId="0" numFmtId="164" xfId="0" applyNumberFormat="1" applyFont="1" quotePrefix="0">
      <alignment horizontal="center" vertical="center"/>
    </xf>
    <xf fontId="2280" fillId="0" borderId="0" numFmtId="164" xfId="0" applyNumberFormat="1" applyFont="1" quotePrefix="0">
      <alignment horizontal="center" vertical="center"/>
    </xf>
    <xf fontId="2281" fillId="0" borderId="0" numFmtId="165" xfId="0" applyNumberFormat="1" applyFont="1" quotePrefix="0">
      <alignment horizontal="center" vertical="center"/>
    </xf>
    <xf fontId="2282" fillId="0" borderId="0" numFmtId="164" xfId="0" applyNumberFormat="1" applyFont="1" quotePrefix="0">
      <alignment horizontal="center" vertical="center"/>
    </xf>
    <xf fontId="2283" fillId="0" borderId="0" numFmtId="164" xfId="0" applyNumberFormat="1" applyFont="1" quotePrefix="0">
      <alignment horizontal="center" vertical="center" wrapText="1"/>
    </xf>
    <xf fontId="2284" fillId="0" borderId="0" numFmtId="4" xfId="0" applyNumberFormat="1" applyFont="1" quotePrefix="0">
      <alignment horizontal="center" vertical="center"/>
    </xf>
    <xf fontId="2285" fillId="0" borderId="0" numFmtId="164" xfId="0" applyNumberFormat="1" applyFont="1" quotePrefix="0">
      <alignment horizontal="center" vertical="center"/>
    </xf>
    <xf fontId="2286" fillId="0" borderId="0" numFmtId="164" xfId="0" applyNumberFormat="1" applyFont="1" quotePrefix="0">
      <alignment horizontal="center" vertical="center" wrapText="1"/>
    </xf>
    <xf fontId="2287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2287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2288" fillId="0" borderId="0" numFmtId="0" xfId="0" applyFont="1" quotePrefix="0">
      <alignment horizontal="center" vertical="center" wrapText="1"/>
    </xf>
    <xf fontId="2289" fillId="0" borderId="0" numFmtId="4" xfId="0" applyNumberFormat="1" applyFont="1" quotePrefix="0">
      <alignment horizontal="center" vertical="center"/>
    </xf>
    <xf fontId="2290" fillId="0" borderId="0" numFmtId="164" xfId="0" applyNumberFormat="1" applyFont="1" quotePrefix="0">
      <alignment horizontal="center" vertical="center"/>
    </xf>
    <xf fontId="2291" fillId="0" borderId="0" numFmtId="164" xfId="0" applyNumberFormat="1" applyFont="1" quotePrefix="0">
      <alignment horizontal="center" vertical="center"/>
    </xf>
    <xf fontId="2292" fillId="0" borderId="0" numFmtId="165" xfId="0" applyNumberFormat="1" applyFont="1" quotePrefix="0">
      <alignment horizontal="center" vertical="center"/>
    </xf>
    <xf fontId="2293" fillId="0" borderId="0" numFmtId="164" xfId="0" applyNumberFormat="1" applyFont="1" quotePrefix="0">
      <alignment horizontal="center" vertical="center"/>
    </xf>
    <xf fontId="2294" fillId="0" borderId="0" numFmtId="164" xfId="0" applyNumberFormat="1" applyFont="1" quotePrefix="0">
      <alignment horizontal="center" vertical="center" wrapText="1"/>
    </xf>
    <xf fontId="2295" fillId="0" borderId="0" numFmtId="4" xfId="0" applyNumberFormat="1" applyFont="1" quotePrefix="0">
      <alignment horizontal="center" vertical="center"/>
    </xf>
    <xf fontId="2296" fillId="0" borderId="0" numFmtId="164" xfId="0" applyNumberFormat="1" applyFont="1" quotePrefix="0">
      <alignment horizontal="center" vertical="center"/>
    </xf>
    <xf fontId="2297" fillId="0" borderId="0" numFmtId="0" xfId="0" applyFont="1" quotePrefix="0">
      <alignment horizontal="center" vertical="center" wrapText="1"/>
    </xf>
    <xf fontId="2298" fillId="0" borderId="0" numFmtId="4" xfId="0" applyNumberFormat="1" applyFont="1" quotePrefix="0">
      <alignment horizontal="center" vertical="center"/>
    </xf>
    <xf fontId="2299" fillId="0" borderId="0" numFmtId="164" xfId="0" applyNumberFormat="1" applyFont="1" quotePrefix="0">
      <alignment horizontal="center" vertical="center"/>
    </xf>
    <xf fontId="2300" fillId="0" borderId="0" numFmtId="164" xfId="0" applyNumberFormat="1" applyFont="1" quotePrefix="0">
      <alignment horizontal="center" vertical="center"/>
    </xf>
    <xf fontId="2301" fillId="0" borderId="0" numFmtId="165" xfId="0" applyNumberFormat="1" applyFont="1" quotePrefix="0">
      <alignment horizontal="center" vertical="center"/>
    </xf>
    <xf fontId="2302" fillId="0" borderId="0" numFmtId="164" xfId="0" applyNumberFormat="1" applyFont="1" quotePrefix="0">
      <alignment horizontal="center" vertical="center"/>
    </xf>
    <xf fontId="2303" fillId="0" borderId="0" numFmtId="164" xfId="0" applyNumberFormat="1" applyFont="1" quotePrefix="0">
      <alignment horizontal="center" vertical="center" wrapText="1"/>
    </xf>
    <xf fontId="2304" fillId="0" borderId="0" numFmtId="4" xfId="0" applyNumberFormat="1" applyFont="1" quotePrefix="0">
      <alignment horizontal="center" vertical="center"/>
    </xf>
    <xf fontId="2305" fillId="0" borderId="0" numFmtId="164" xfId="0" applyNumberFormat="1" applyFont="1" quotePrefix="0">
      <alignment horizontal="center" vertical="center"/>
    </xf>
    <xf fontId="2306" fillId="0" borderId="0" numFmtId="0" xfId="0" applyFont="1" quotePrefix="0">
      <alignment horizontal="center" vertical="center" wrapText="1"/>
    </xf>
    <xf fontId="2307" fillId="0" borderId="0" numFmtId="4" xfId="0" applyNumberFormat="1" applyFont="1" quotePrefix="0">
      <alignment horizontal="center" vertical="center"/>
    </xf>
    <xf fontId="2308" fillId="0" borderId="0" numFmtId="164" xfId="0" applyNumberFormat="1" applyFont="1" quotePrefix="0">
      <alignment horizontal="center" vertical="center"/>
    </xf>
    <xf fontId="2309" fillId="0" borderId="0" numFmtId="164" xfId="0" applyNumberFormat="1" applyFont="1" quotePrefix="0">
      <alignment horizontal="center" vertical="center"/>
    </xf>
    <xf fontId="2310" fillId="0" borderId="0" numFmtId="165" xfId="0" applyNumberFormat="1" applyFont="1" quotePrefix="0">
      <alignment horizontal="center" vertical="center"/>
    </xf>
    <xf fontId="2311" fillId="0" borderId="0" numFmtId="164" xfId="0" applyNumberFormat="1" applyFont="1" quotePrefix="0">
      <alignment horizontal="center" vertical="center"/>
    </xf>
    <xf fontId="2312" fillId="0" borderId="0" numFmtId="164" xfId="0" applyNumberFormat="1" applyFont="1" quotePrefix="0">
      <alignment horizontal="center" vertical="center" wrapText="1"/>
    </xf>
    <xf fontId="2313" fillId="0" borderId="0" numFmtId="4" xfId="0" applyNumberFormat="1" applyFont="1" quotePrefix="0">
      <alignment horizontal="center" vertical="center"/>
    </xf>
    <xf fontId="2314" fillId="0" borderId="0" numFmtId="164" xfId="0" applyNumberFormat="1" applyFont="1" quotePrefix="0">
      <alignment horizontal="center" vertical="center"/>
    </xf>
    <xf fontId="2315" fillId="0" borderId="0" numFmtId="0" xfId="0" applyFont="1" quotePrefix="0">
      <alignment horizontal="center" vertical="center" wrapText="1"/>
    </xf>
    <xf fontId="2316" fillId="0" borderId="0" numFmtId="4" xfId="0" applyNumberFormat="1" applyFont="1" quotePrefix="0">
      <alignment horizontal="center" vertical="center"/>
    </xf>
    <xf fontId="2317" fillId="0" borderId="0" numFmtId="164" xfId="0" applyNumberFormat="1" applyFont="1" quotePrefix="0">
      <alignment horizontal="center" vertical="center"/>
    </xf>
    <xf fontId="2318" fillId="0" borderId="0" numFmtId="164" xfId="0" applyNumberFormat="1" applyFont="1" quotePrefix="0">
      <alignment horizontal="center" vertical="center"/>
    </xf>
    <xf fontId="2319" fillId="0" borderId="0" numFmtId="165" xfId="0" applyNumberFormat="1" applyFont="1" quotePrefix="0">
      <alignment horizontal="center" vertical="center"/>
    </xf>
    <xf fontId="2320" fillId="0" borderId="0" numFmtId="164" xfId="0" applyNumberFormat="1" applyFont="1" quotePrefix="0">
      <alignment horizontal="center" vertical="center"/>
    </xf>
    <xf fontId="2321" fillId="0" borderId="0" numFmtId="164" xfId="0" applyNumberFormat="1" applyFont="1" quotePrefix="0">
      <alignment horizontal="center" vertical="center" wrapText="1"/>
    </xf>
    <xf fontId="2322" fillId="0" borderId="0" numFmtId="4" xfId="0" applyNumberFormat="1" applyFont="1" quotePrefix="0">
      <alignment horizontal="center" vertical="center"/>
    </xf>
    <xf fontId="2323" fillId="0" borderId="0" numFmtId="164" xfId="0" applyNumberFormat="1" applyFont="1" quotePrefix="0">
      <alignment horizontal="center" vertical="center"/>
    </xf>
    <xf fontId="2324" fillId="0" borderId="0" numFmtId="0" xfId="0" applyFont="1" quotePrefix="0">
      <alignment horizontal="center" vertical="center" wrapText="1"/>
    </xf>
    <xf fontId="2325" fillId="0" borderId="0" numFmtId="4" xfId="0" applyNumberFormat="1" applyFont="1" quotePrefix="0">
      <alignment horizontal="center" vertical="center"/>
    </xf>
    <xf fontId="2326" fillId="0" borderId="0" numFmtId="164" xfId="0" applyNumberFormat="1" applyFont="1" quotePrefix="0">
      <alignment horizontal="center" vertical="center"/>
    </xf>
    <xf fontId="2327" fillId="0" borderId="0" numFmtId="164" xfId="0" applyNumberFormat="1" applyFont="1" quotePrefix="0">
      <alignment horizontal="center" vertical="center"/>
    </xf>
    <xf fontId="2328" fillId="0" borderId="0" numFmtId="165" xfId="0" applyNumberFormat="1" applyFont="1" quotePrefix="0">
      <alignment horizontal="center" vertical="center"/>
    </xf>
    <xf fontId="2329" fillId="0" borderId="0" numFmtId="164" xfId="0" applyNumberFormat="1" applyFont="1" quotePrefix="0">
      <alignment horizontal="center" vertical="center"/>
    </xf>
    <xf fontId="2330" fillId="0" borderId="0" numFmtId="164" xfId="0" applyNumberFormat="1" applyFont="1" quotePrefix="0">
      <alignment horizontal="center" vertical="center" wrapText="1"/>
    </xf>
    <xf fontId="2331" fillId="0" borderId="0" numFmtId="4" xfId="0" applyNumberFormat="1" applyFont="1" quotePrefix="0">
      <alignment horizontal="center" vertical="center"/>
    </xf>
    <xf fontId="2332" fillId="0" borderId="0" numFmtId="164" xfId="0" applyNumberFormat="1" applyFont="1" quotePrefix="0">
      <alignment horizontal="center" vertical="center"/>
    </xf>
    <xf fontId="2333" fillId="0" borderId="0" numFmtId="0" xfId="0" applyFont="1" quotePrefix="0">
      <alignment horizontal="center" vertical="center" wrapText="1"/>
    </xf>
    <xf fontId="2334" fillId="0" borderId="0" numFmtId="4" xfId="0" applyNumberFormat="1" applyFont="1" quotePrefix="0">
      <alignment horizontal="center" vertical="center"/>
    </xf>
    <xf fontId="2335" fillId="0" borderId="0" numFmtId="164" xfId="0" applyNumberFormat="1" applyFont="1" quotePrefix="0">
      <alignment horizontal="center" vertical="center"/>
    </xf>
    <xf fontId="2336" fillId="0" borderId="0" numFmtId="164" xfId="0" applyNumberFormat="1" applyFont="1" quotePrefix="0">
      <alignment horizontal="center" vertical="center"/>
    </xf>
    <xf fontId="2337" fillId="0" borderId="0" numFmtId="165" xfId="0" applyNumberFormat="1" applyFont="1" quotePrefix="0">
      <alignment horizontal="center" vertical="center"/>
    </xf>
    <xf fontId="2338" fillId="0" borderId="0" numFmtId="164" xfId="0" applyNumberFormat="1" applyFont="1" quotePrefix="0">
      <alignment horizontal="center" vertical="center"/>
    </xf>
    <xf fontId="2339" fillId="0" borderId="0" numFmtId="164" xfId="0" applyNumberFormat="1" applyFont="1" quotePrefix="0">
      <alignment horizontal="center" vertical="center" wrapText="1"/>
    </xf>
    <xf fontId="2340" fillId="0" borderId="0" numFmtId="4" xfId="0" applyNumberFormat="1" applyFont="1" quotePrefix="0">
      <alignment horizontal="center" vertical="center"/>
    </xf>
    <xf fontId="2341" fillId="0" borderId="0" numFmtId="164" xfId="0" applyNumberFormat="1" applyFont="1" quotePrefix="0">
      <alignment horizontal="center" vertical="center"/>
    </xf>
    <xf fontId="2342" fillId="0" borderId="0" numFmtId="0" xfId="0" applyFont="1" quotePrefix="0">
      <alignment horizontal="center" vertical="center" wrapText="1"/>
    </xf>
    <xf fontId="2343" fillId="0" borderId="0" numFmtId="4" xfId="0" applyNumberFormat="1" applyFont="1" quotePrefix="0">
      <alignment horizontal="center" vertical="center"/>
    </xf>
    <xf fontId="2344" fillId="0" borderId="0" numFmtId="164" xfId="0" applyNumberFormat="1" applyFont="1" quotePrefix="0">
      <alignment horizontal="center" vertical="center"/>
    </xf>
    <xf fontId="2345" fillId="0" borderId="0" numFmtId="164" xfId="0" applyNumberFormat="1" applyFont="1" quotePrefix="0">
      <alignment horizontal="center" vertical="center"/>
    </xf>
    <xf fontId="2346" fillId="0" borderId="0" numFmtId="165" xfId="0" applyNumberFormat="1" applyFont="1" quotePrefix="0">
      <alignment horizontal="center" vertical="center"/>
    </xf>
    <xf fontId="2347" fillId="0" borderId="0" numFmtId="164" xfId="0" applyNumberFormat="1" applyFont="1" quotePrefix="0">
      <alignment horizontal="center" vertical="center"/>
    </xf>
    <xf fontId="2348" fillId="0" borderId="0" numFmtId="164" xfId="0" applyNumberFormat="1" applyFont="1" quotePrefix="0">
      <alignment horizontal="center" vertical="center" wrapText="1"/>
    </xf>
    <xf fontId="2349" fillId="0" borderId="0" numFmtId="4" xfId="0" applyNumberFormat="1" applyFont="1" quotePrefix="0">
      <alignment horizontal="center" vertical="center"/>
    </xf>
    <xf fontId="2350" fillId="0" borderId="0" numFmtId="164" xfId="0" applyNumberFormat="1" applyFont="1" quotePrefix="0">
      <alignment horizontal="center" vertical="center"/>
    </xf>
    <xf fontId="2351" fillId="0" borderId="0" numFmtId="0" xfId="0" applyFont="1" quotePrefix="0">
      <alignment horizontal="center" vertical="center" wrapText="1"/>
    </xf>
    <xf fontId="2352" fillId="0" borderId="0" numFmtId="4" xfId="0" applyNumberFormat="1" applyFont="1" quotePrefix="0">
      <alignment horizontal="center" vertical="center"/>
    </xf>
    <xf fontId="2353" fillId="0" borderId="0" numFmtId="164" xfId="0" applyNumberFormat="1" applyFont="1" quotePrefix="0">
      <alignment horizontal="center" vertical="center"/>
    </xf>
    <xf fontId="2354" fillId="0" borderId="0" numFmtId="164" xfId="0" applyNumberFormat="1" applyFont="1" quotePrefix="0">
      <alignment horizontal="center" vertical="center"/>
    </xf>
    <xf fontId="2355" fillId="0" borderId="0" numFmtId="165" xfId="0" applyNumberFormat="1" applyFont="1" quotePrefix="0">
      <alignment horizontal="center" vertical="center"/>
    </xf>
    <xf fontId="2356" fillId="0" borderId="0" numFmtId="164" xfId="0" applyNumberFormat="1" applyFont="1" quotePrefix="0">
      <alignment horizontal="center" vertical="center"/>
    </xf>
    <xf fontId="2357" fillId="0" borderId="0" numFmtId="164" xfId="0" applyNumberFormat="1" applyFont="1" quotePrefix="0">
      <alignment horizontal="center" vertical="center" wrapText="1"/>
    </xf>
    <xf fontId="2358" fillId="0" borderId="0" numFmtId="4" xfId="0" applyNumberFormat="1" applyFont="1" quotePrefix="0">
      <alignment horizontal="center" vertical="center"/>
    </xf>
    <xf fontId="2359" fillId="0" borderId="0" numFmtId="164" xfId="0" applyNumberFormat="1" applyFont="1" quotePrefix="0">
      <alignment horizontal="center" vertical="center"/>
    </xf>
    <xf fontId="2360" fillId="0" borderId="0" numFmtId="0" xfId="0" applyFont="1" quotePrefix="0">
      <alignment horizontal="center" vertical="center" wrapText="1"/>
    </xf>
    <xf fontId="2361" fillId="0" borderId="0" numFmtId="4" xfId="0" applyNumberFormat="1" applyFont="1" quotePrefix="0">
      <alignment horizontal="center" vertical="center"/>
    </xf>
    <xf fontId="2362" fillId="0" borderId="0" numFmtId="164" xfId="0" applyNumberFormat="1" applyFont="1" quotePrefix="0">
      <alignment horizontal="center" vertical="center"/>
    </xf>
    <xf fontId="2363" fillId="0" borderId="0" numFmtId="164" xfId="0" applyNumberFormat="1" applyFont="1" quotePrefix="0">
      <alignment horizontal="center" vertical="center"/>
    </xf>
    <xf fontId="2364" fillId="0" borderId="0" numFmtId="165" xfId="0" applyNumberFormat="1" applyFont="1" quotePrefix="0">
      <alignment horizontal="center" vertical="center"/>
    </xf>
    <xf fontId="2365" fillId="0" borderId="0" numFmtId="164" xfId="0" applyNumberFormat="1" applyFont="1" quotePrefix="0">
      <alignment horizontal="center" vertical="center"/>
    </xf>
    <xf fontId="2366" fillId="0" borderId="0" numFmtId="164" xfId="0" applyNumberFormat="1" applyFont="1" quotePrefix="0">
      <alignment horizontal="center" vertical="center" wrapText="1"/>
    </xf>
    <xf fontId="2367" fillId="0" borderId="0" numFmtId="4" xfId="0" applyNumberFormat="1" applyFont="1" quotePrefix="0">
      <alignment horizontal="center" vertical="center"/>
    </xf>
    <xf fontId="2368" fillId="0" borderId="0" numFmtId="164" xfId="0" applyNumberFormat="1" applyFont="1" quotePrefix="0">
      <alignment horizontal="center" vertical="center"/>
    </xf>
    <xf fontId="2369" fillId="0" borderId="0" numFmtId="0" xfId="0" applyFont="1" quotePrefix="0">
      <alignment horizontal="center" vertical="center" wrapText="1"/>
    </xf>
    <xf fontId="2370" fillId="0" borderId="0" numFmtId="4" xfId="0" applyNumberFormat="1" applyFont="1" quotePrefix="0">
      <alignment horizontal="center" vertical="center"/>
    </xf>
    <xf fontId="2371" fillId="0" borderId="0" numFmtId="164" xfId="0" applyNumberFormat="1" applyFont="1" quotePrefix="0">
      <alignment horizontal="center" vertical="center"/>
    </xf>
    <xf fontId="2372" fillId="0" borderId="0" numFmtId="164" xfId="0" applyNumberFormat="1" applyFont="1" quotePrefix="0">
      <alignment horizontal="center" vertical="center"/>
    </xf>
    <xf fontId="2373" fillId="0" borderId="0" numFmtId="165" xfId="0" applyNumberFormat="1" applyFont="1" quotePrefix="0">
      <alignment horizontal="center" vertical="center"/>
    </xf>
    <xf fontId="2374" fillId="0" borderId="0" numFmtId="164" xfId="0" applyNumberFormat="1" applyFont="1" quotePrefix="0">
      <alignment horizontal="center" vertical="center"/>
    </xf>
    <xf fontId="2375" fillId="0" borderId="0" numFmtId="164" xfId="0" applyNumberFormat="1" applyFont="1" quotePrefix="0">
      <alignment horizontal="center" vertical="center" wrapText="1"/>
    </xf>
    <xf fontId="2376" fillId="0" borderId="0" numFmtId="4" xfId="0" applyNumberFormat="1" applyFont="1" quotePrefix="0">
      <alignment horizontal="center" vertical="center"/>
    </xf>
    <xf fontId="2377" fillId="0" borderId="0" numFmtId="164" xfId="0" applyNumberFormat="1" applyFont="1" quotePrefix="0">
      <alignment horizontal="center" vertical="center"/>
    </xf>
    <xf fontId="2378" fillId="0" borderId="0" numFmtId="0" xfId="0" applyFont="1" quotePrefix="0">
      <alignment horizontal="center" vertical="center" wrapText="1"/>
    </xf>
    <xf fontId="2379" fillId="0" borderId="0" numFmtId="4" xfId="0" applyNumberFormat="1" applyFont="1" quotePrefix="0">
      <alignment horizontal="center" vertical="center"/>
    </xf>
    <xf fontId="2380" fillId="0" borderId="0" numFmtId="164" xfId="0" applyNumberFormat="1" applyFont="1" quotePrefix="0">
      <alignment horizontal="center" vertical="center"/>
    </xf>
    <xf fontId="2381" fillId="0" borderId="0" numFmtId="164" xfId="0" applyNumberFormat="1" applyFont="1" quotePrefix="0">
      <alignment horizontal="center" vertical="center"/>
    </xf>
    <xf fontId="2382" fillId="0" borderId="0" numFmtId="165" xfId="0" applyNumberFormat="1" applyFont="1" quotePrefix="0">
      <alignment horizontal="center" vertical="center"/>
    </xf>
    <xf fontId="2383" fillId="0" borderId="0" numFmtId="164" xfId="0" applyNumberFormat="1" applyFont="1" quotePrefix="0">
      <alignment horizontal="center" vertical="center"/>
    </xf>
    <xf fontId="2384" fillId="0" borderId="0" numFmtId="164" xfId="0" applyNumberFormat="1" applyFont="1" quotePrefix="0">
      <alignment horizontal="center" vertical="center" wrapText="1"/>
    </xf>
    <xf fontId="2385" fillId="0" borderId="0" numFmtId="4" xfId="0" applyNumberFormat="1" applyFont="1" quotePrefix="0">
      <alignment horizontal="center" vertical="center"/>
    </xf>
    <xf fontId="2386" fillId="0" borderId="0" numFmtId="164" xfId="0" applyNumberFormat="1" applyFont="1" quotePrefix="0">
      <alignment horizontal="center" vertical="center"/>
    </xf>
    <xf fontId="2387" fillId="0" borderId="0" numFmtId="0" xfId="0" applyFont="1" quotePrefix="0">
      <alignment horizontal="center" vertical="center" wrapText="1"/>
    </xf>
    <xf fontId="2388" fillId="0" borderId="0" numFmtId="4" xfId="0" applyNumberFormat="1" applyFont="1" quotePrefix="0">
      <alignment horizontal="center" vertical="center"/>
    </xf>
    <xf fontId="2389" fillId="0" borderId="0" numFmtId="164" xfId="0" applyNumberFormat="1" applyFont="1" quotePrefix="0">
      <alignment horizontal="center" vertical="center"/>
    </xf>
    <xf fontId="2390" fillId="0" borderId="0" numFmtId="164" xfId="0" applyNumberFormat="1" applyFont="1" quotePrefix="0">
      <alignment horizontal="center" vertical="center"/>
    </xf>
    <xf fontId="2391" fillId="0" borderId="0" numFmtId="165" xfId="0" applyNumberFormat="1" applyFont="1" quotePrefix="0">
      <alignment horizontal="center" vertical="center"/>
    </xf>
    <xf fontId="2392" fillId="0" borderId="0" numFmtId="164" xfId="0" applyNumberFormat="1" applyFont="1" quotePrefix="0">
      <alignment horizontal="center" vertical="center"/>
    </xf>
    <xf fontId="2393" fillId="0" borderId="0" numFmtId="164" xfId="0" applyNumberFormat="1" applyFont="1" quotePrefix="0">
      <alignment horizontal="center" vertical="center" wrapText="1"/>
    </xf>
    <xf fontId="2394" fillId="0" borderId="0" numFmtId="4" xfId="0" applyNumberFormat="1" applyFont="1" quotePrefix="0">
      <alignment horizontal="center" vertical="center"/>
    </xf>
    <xf fontId="2395" fillId="0" borderId="0" numFmtId="164" xfId="0" applyNumberFormat="1" applyFont="1" quotePrefix="0">
      <alignment horizontal="center" vertical="center"/>
    </xf>
    <xf fontId="2396" fillId="0" borderId="0" numFmtId="0" xfId="0" applyFont="1" quotePrefix="0">
      <alignment horizontal="center" vertical="center" wrapText="1"/>
    </xf>
    <xf fontId="2397" fillId="0" borderId="0" numFmtId="4" xfId="0" applyNumberFormat="1" applyFont="1" quotePrefix="0">
      <alignment horizontal="center" vertical="center"/>
    </xf>
    <xf fontId="2398" fillId="0" borderId="0" numFmtId="164" xfId="0" applyNumberFormat="1" applyFont="1" quotePrefix="0">
      <alignment horizontal="center" vertical="center"/>
    </xf>
    <xf fontId="2399" fillId="0" borderId="0" numFmtId="164" xfId="0" applyNumberFormat="1" applyFont="1" quotePrefix="0">
      <alignment horizontal="center" vertical="center"/>
    </xf>
    <xf fontId="2400" fillId="0" borderId="0" numFmtId="165" xfId="0" applyNumberFormat="1" applyFont="1" quotePrefix="0">
      <alignment horizontal="center" vertical="center"/>
    </xf>
    <xf fontId="2401" fillId="0" borderId="0" numFmtId="164" xfId="0" applyNumberFormat="1" applyFont="1" quotePrefix="0">
      <alignment horizontal="center" vertical="center"/>
    </xf>
    <xf fontId="2402" fillId="0" borderId="0" numFmtId="164" xfId="0" applyNumberFormat="1" applyFont="1" quotePrefix="0">
      <alignment horizontal="center" vertical="center" wrapText="1"/>
    </xf>
    <xf fontId="2403" fillId="0" borderId="0" numFmtId="4" xfId="0" applyNumberFormat="1" applyFont="1" quotePrefix="0">
      <alignment horizontal="center" vertical="center"/>
    </xf>
    <xf fontId="2404" fillId="0" borderId="0" numFmtId="164" xfId="0" applyNumberFormat="1" applyFont="1" quotePrefix="0">
      <alignment horizontal="center" vertical="center"/>
    </xf>
    <xf fontId="2405" fillId="0" borderId="0" numFmtId="0" xfId="0" applyFont="1" quotePrefix="0">
      <alignment horizontal="center" vertical="center" wrapText="1"/>
    </xf>
    <xf fontId="2406" fillId="0" borderId="0" numFmtId="4" xfId="0" applyNumberFormat="1" applyFont="1" quotePrefix="0">
      <alignment horizontal="center" vertical="center"/>
    </xf>
    <xf fontId="2407" fillId="0" borderId="0" numFmtId="164" xfId="0" applyNumberFormat="1" applyFont="1" quotePrefix="0">
      <alignment horizontal="center" vertical="center"/>
    </xf>
    <xf fontId="2408" fillId="0" borderId="0" numFmtId="164" xfId="0" applyNumberFormat="1" applyFont="1" quotePrefix="0">
      <alignment horizontal="center" vertical="center"/>
    </xf>
    <xf fontId="2409" fillId="0" borderId="0" numFmtId="165" xfId="0" applyNumberFormat="1" applyFont="1" quotePrefix="0">
      <alignment horizontal="center" vertical="center"/>
    </xf>
    <xf fontId="2410" fillId="0" borderId="0" numFmtId="164" xfId="0" applyNumberFormat="1" applyFont="1" quotePrefix="0">
      <alignment horizontal="center" vertical="center"/>
    </xf>
    <xf fontId="2411" fillId="0" borderId="0" numFmtId="164" xfId="0" applyNumberFormat="1" applyFont="1" quotePrefix="0">
      <alignment horizontal="center" vertical="center" wrapText="1"/>
    </xf>
    <xf fontId="2412" fillId="0" borderId="0" numFmtId="4" xfId="0" applyNumberFormat="1" applyFont="1" quotePrefix="0">
      <alignment horizontal="center" vertical="center"/>
    </xf>
    <xf fontId="2413" fillId="0" borderId="0" numFmtId="164" xfId="0" applyNumberFormat="1" applyFont="1" quotePrefix="0">
      <alignment horizontal="center" vertical="center"/>
    </xf>
    <xf fontId="2414" fillId="0" borderId="0" numFmtId="0" xfId="0" applyFont="1" quotePrefix="0">
      <alignment horizontal="center" vertical="center" wrapText="1"/>
    </xf>
    <xf fontId="2415" fillId="0" borderId="0" numFmtId="4" xfId="0" applyNumberFormat="1" applyFont="1" quotePrefix="0">
      <alignment horizontal="center" vertical="center"/>
    </xf>
    <xf fontId="2416" fillId="0" borderId="0" numFmtId="164" xfId="0" applyNumberFormat="1" applyFont="1" quotePrefix="0">
      <alignment horizontal="center" vertical="center"/>
    </xf>
    <xf fontId="2417" fillId="0" borderId="0" numFmtId="164" xfId="0" applyNumberFormat="1" applyFont="1" quotePrefix="0">
      <alignment horizontal="center" vertical="center"/>
    </xf>
    <xf fontId="2418" fillId="0" borderId="0" numFmtId="165" xfId="0" applyNumberFormat="1" applyFont="1" quotePrefix="0">
      <alignment horizontal="center" vertical="center"/>
    </xf>
    <xf fontId="2419" fillId="0" borderId="0" numFmtId="164" xfId="0" applyNumberFormat="1" applyFont="1" quotePrefix="0">
      <alignment horizontal="center" vertical="center"/>
    </xf>
    <xf fontId="2420" fillId="0" borderId="0" numFmtId="164" xfId="0" applyNumberFormat="1" applyFont="1" quotePrefix="0">
      <alignment horizontal="center" vertical="center" wrapText="1"/>
    </xf>
    <xf fontId="2421" fillId="0" borderId="0" numFmtId="4" xfId="0" applyNumberFormat="1" applyFont="1" quotePrefix="0">
      <alignment horizontal="center" vertical="center"/>
    </xf>
    <xf fontId="2422" fillId="0" borderId="0" numFmtId="164" xfId="0" applyNumberFormat="1" applyFont="1" quotePrefix="0">
      <alignment horizontal="center" vertical="center"/>
    </xf>
    <xf fontId="2423" fillId="0" borderId="0" numFmtId="0" xfId="0" applyFont="1" quotePrefix="0">
      <alignment horizontal="center" vertical="center" wrapText="1"/>
    </xf>
    <xf fontId="2424" fillId="0" borderId="0" numFmtId="4" xfId="0" applyNumberFormat="1" applyFont="1" quotePrefix="0">
      <alignment horizontal="center" vertical="center"/>
    </xf>
    <xf fontId="2425" fillId="0" borderId="0" numFmtId="164" xfId="0" applyNumberFormat="1" applyFont="1" quotePrefix="0">
      <alignment horizontal="center" vertical="center"/>
    </xf>
    <xf fontId="2426" fillId="0" borderId="0" numFmtId="164" xfId="0" applyNumberFormat="1" applyFont="1" quotePrefix="0">
      <alignment horizontal="center" vertical="center"/>
    </xf>
    <xf fontId="2427" fillId="0" borderId="0" numFmtId="165" xfId="0" applyNumberFormat="1" applyFont="1" quotePrefix="0">
      <alignment horizontal="center" vertical="center"/>
    </xf>
    <xf fontId="2428" fillId="0" borderId="0" numFmtId="164" xfId="0" applyNumberFormat="1" applyFont="1" quotePrefix="0">
      <alignment horizontal="center" vertical="center"/>
    </xf>
    <xf fontId="2429" fillId="0" borderId="0" numFmtId="164" xfId="0" applyNumberFormat="1" applyFont="1" quotePrefix="0">
      <alignment horizontal="center" vertical="center" wrapText="1"/>
    </xf>
    <xf fontId="2430" fillId="0" borderId="0" numFmtId="4" xfId="0" applyNumberFormat="1" applyFont="1" quotePrefix="0">
      <alignment horizontal="center" vertical="center"/>
    </xf>
    <xf fontId="2431" fillId="0" borderId="0" numFmtId="164" xfId="0" applyNumberFormat="1" applyFont="1" quotePrefix="0">
      <alignment horizontal="center" vertical="center"/>
    </xf>
    <xf fontId="2432" fillId="0" borderId="0" numFmtId="0" xfId="0" applyFont="1" quotePrefix="0">
      <alignment horizontal="center" vertical="center" wrapText="1"/>
    </xf>
    <xf fontId="2433" fillId="0" borderId="0" numFmtId="4" xfId="0" applyNumberFormat="1" applyFont="1" quotePrefix="0">
      <alignment horizontal="center" vertical="center"/>
    </xf>
    <xf fontId="2434" fillId="0" borderId="0" numFmtId="164" xfId="0" applyNumberFormat="1" applyFont="1" quotePrefix="0">
      <alignment horizontal="center" vertical="center"/>
    </xf>
    <xf fontId="2435" fillId="0" borderId="0" numFmtId="164" xfId="0" applyNumberFormat="1" applyFont="1" quotePrefix="0">
      <alignment horizontal="center" vertical="center"/>
    </xf>
    <xf fontId="2436" fillId="0" borderId="0" numFmtId="165" xfId="0" applyNumberFormat="1" applyFont="1" quotePrefix="0">
      <alignment horizontal="center" vertical="center"/>
    </xf>
    <xf fontId="2437" fillId="0" borderId="0" numFmtId="164" xfId="0" applyNumberFormat="1" applyFont="1" quotePrefix="0">
      <alignment horizontal="center" vertical="center"/>
    </xf>
    <xf fontId="2438" fillId="0" borderId="0" numFmtId="164" xfId="0" applyNumberFormat="1" applyFont="1" quotePrefix="0">
      <alignment horizontal="center" vertical="center" wrapText="1"/>
    </xf>
    <xf fontId="2439" fillId="0" borderId="0" numFmtId="4" xfId="0" applyNumberFormat="1" applyFont="1" quotePrefix="0">
      <alignment horizontal="center" vertical="center"/>
    </xf>
    <xf fontId="2440" fillId="0" borderId="0" numFmtId="164" xfId="0" applyNumberFormat="1" applyFont="1" quotePrefix="0">
      <alignment horizontal="center" vertical="center"/>
    </xf>
    <xf fontId="2441" fillId="0" borderId="0" numFmtId="0" xfId="0" applyFont="1" quotePrefix="0">
      <alignment horizontal="center" vertical="center" wrapText="1"/>
    </xf>
    <xf fontId="2442" fillId="0" borderId="0" numFmtId="4" xfId="0" applyNumberFormat="1" applyFont="1" quotePrefix="0">
      <alignment horizontal="center" vertical="center"/>
    </xf>
    <xf fontId="2443" fillId="0" borderId="0" numFmtId="164" xfId="0" applyNumberFormat="1" applyFont="1" quotePrefix="0">
      <alignment horizontal="center" vertical="center"/>
    </xf>
    <xf fontId="2444" fillId="0" borderId="0" numFmtId="164" xfId="0" applyNumberFormat="1" applyFont="1" quotePrefix="0">
      <alignment horizontal="center" vertical="center"/>
    </xf>
    <xf fontId="2445" fillId="0" borderId="0" numFmtId="165" xfId="0" applyNumberFormat="1" applyFont="1" quotePrefix="0">
      <alignment horizontal="center" vertical="center"/>
    </xf>
    <xf fontId="2446" fillId="0" borderId="0" numFmtId="164" xfId="0" applyNumberFormat="1" applyFont="1" quotePrefix="0">
      <alignment horizontal="center" vertical="center"/>
    </xf>
    <xf fontId="2447" fillId="0" borderId="0" numFmtId="164" xfId="0" applyNumberFormat="1" applyFont="1" quotePrefix="0">
      <alignment horizontal="center" vertical="center" wrapText="1"/>
    </xf>
    <xf fontId="2448" fillId="0" borderId="0" numFmtId="4" xfId="0" applyNumberFormat="1" applyFont="1" quotePrefix="0">
      <alignment horizontal="center" vertical="center"/>
    </xf>
    <xf fontId="2449" fillId="0" borderId="0" numFmtId="164" xfId="0" applyNumberFormat="1" applyFont="1" quotePrefix="0">
      <alignment horizontal="center" vertical="center"/>
    </xf>
    <xf fontId="2450" fillId="0" borderId="0" numFmtId="0" xfId="0" applyFont="1" quotePrefix="0">
      <alignment horizontal="center" vertical="center" wrapText="1"/>
    </xf>
    <xf fontId="2451" fillId="0" borderId="0" numFmtId="4" xfId="0" applyNumberFormat="1" applyFont="1" quotePrefix="0">
      <alignment horizontal="center" vertical="center"/>
    </xf>
    <xf fontId="2452" fillId="0" borderId="0" numFmtId="164" xfId="0" applyNumberFormat="1" applyFont="1" quotePrefix="0">
      <alignment horizontal="center" vertical="center"/>
    </xf>
    <xf fontId="2453" fillId="0" borderId="0" numFmtId="164" xfId="0" applyNumberFormat="1" applyFont="1" quotePrefix="0">
      <alignment horizontal="center" vertical="center"/>
    </xf>
    <xf fontId="2454" fillId="0" borderId="0" numFmtId="165" xfId="0" applyNumberFormat="1" applyFont="1" quotePrefix="0">
      <alignment horizontal="center" vertical="center"/>
    </xf>
    <xf fontId="2455" fillId="0" borderId="0" numFmtId="164" xfId="0" applyNumberFormat="1" applyFont="1" quotePrefix="0">
      <alignment horizontal="center" vertical="center"/>
    </xf>
    <xf fontId="2456" fillId="0" borderId="0" numFmtId="164" xfId="0" applyNumberFormat="1" applyFont="1" quotePrefix="0">
      <alignment horizontal="center" vertical="center" wrapText="1"/>
    </xf>
    <xf fontId="2457" fillId="0" borderId="0" numFmtId="4" xfId="0" applyNumberFormat="1" applyFont="1" quotePrefix="0">
      <alignment horizontal="center" vertical="center"/>
    </xf>
    <xf fontId="2458" fillId="0" borderId="0" numFmtId="164" xfId="0" applyNumberFormat="1" applyFont="1" quotePrefix="0">
      <alignment horizontal="center" vertical="center"/>
    </xf>
    <xf fontId="2459" fillId="0" borderId="0" numFmtId="0" xfId="0" applyFont="1" quotePrefix="0">
      <alignment horizontal="center" vertical="center" wrapText="1"/>
    </xf>
    <xf fontId="2460" fillId="0" borderId="0" numFmtId="4" xfId="0" applyNumberFormat="1" applyFont="1" quotePrefix="0">
      <alignment horizontal="center" vertical="center"/>
    </xf>
    <xf fontId="2461" fillId="0" borderId="0" numFmtId="164" xfId="0" applyNumberFormat="1" applyFont="1" quotePrefix="0">
      <alignment horizontal="center" vertical="center"/>
    </xf>
    <xf fontId="2462" fillId="0" borderId="0" numFmtId="164" xfId="0" applyNumberFormat="1" applyFont="1" quotePrefix="0">
      <alignment horizontal="center" vertical="center"/>
    </xf>
    <xf fontId="2463" fillId="0" borderId="0" numFmtId="165" xfId="0" applyNumberFormat="1" applyFont="1" quotePrefix="0">
      <alignment horizontal="center" vertical="center"/>
    </xf>
    <xf fontId="2464" fillId="0" borderId="0" numFmtId="164" xfId="0" applyNumberFormat="1" applyFont="1" quotePrefix="0">
      <alignment horizontal="center" vertical="center"/>
    </xf>
    <xf fontId="2465" fillId="0" borderId="0" numFmtId="164" xfId="0" applyNumberFormat="1" applyFont="1" quotePrefix="0">
      <alignment horizontal="center" vertical="center" wrapText="1"/>
    </xf>
    <xf fontId="2466" fillId="0" borderId="0" numFmtId="4" xfId="0" applyNumberFormat="1" applyFont="1" quotePrefix="0">
      <alignment horizontal="center" vertical="center"/>
    </xf>
    <xf fontId="2467" fillId="0" borderId="0" numFmtId="164" xfId="0" applyNumberFormat="1" applyFont="1" quotePrefix="0">
      <alignment horizontal="center" vertical="center"/>
    </xf>
    <xf fontId="2468" fillId="0" borderId="0" numFmtId="0" xfId="0" applyFont="1" quotePrefix="0">
      <alignment horizontal="center" vertical="center" wrapText="1"/>
    </xf>
    <xf fontId="2469" fillId="0" borderId="0" numFmtId="4" xfId="0" applyNumberFormat="1" applyFont="1" quotePrefix="0">
      <alignment horizontal="center" vertical="center"/>
    </xf>
    <xf fontId="2470" fillId="0" borderId="0" numFmtId="164" xfId="0" applyNumberFormat="1" applyFont="1" quotePrefix="0">
      <alignment horizontal="center" vertical="center"/>
    </xf>
    <xf fontId="2471" fillId="0" borderId="0" numFmtId="164" xfId="0" applyNumberFormat="1" applyFont="1" quotePrefix="0">
      <alignment horizontal="center" vertical="center"/>
    </xf>
    <xf fontId="2472" fillId="0" borderId="0" numFmtId="165" xfId="0" applyNumberFormat="1" applyFont="1" quotePrefix="0">
      <alignment horizontal="center" vertical="center"/>
    </xf>
    <xf fontId="2473" fillId="0" borderId="0" numFmtId="164" xfId="0" applyNumberFormat="1" applyFont="1" quotePrefix="0">
      <alignment horizontal="center" vertical="center"/>
    </xf>
    <xf fontId="2474" fillId="0" borderId="0" numFmtId="164" xfId="0" applyNumberFormat="1" applyFont="1" quotePrefix="0">
      <alignment horizontal="center" vertical="center" wrapText="1"/>
    </xf>
    <xf fontId="2475" fillId="0" borderId="0" numFmtId="4" xfId="0" applyNumberFormat="1" applyFont="1" quotePrefix="0">
      <alignment horizontal="center" vertical="center"/>
    </xf>
    <xf fontId="2476" fillId="0" borderId="0" numFmtId="164" xfId="0" applyNumberFormat="1" applyFont="1" quotePrefix="0">
      <alignment horizontal="center" vertical="center"/>
    </xf>
    <xf fontId="2477" fillId="0" borderId="0" numFmtId="0" xfId="0" applyFont="1" quotePrefix="0">
      <alignment horizontal="center" vertical="center" wrapText="1"/>
    </xf>
    <xf fontId="2478" fillId="0" borderId="0" numFmtId="4" xfId="0" applyNumberFormat="1" applyFont="1" quotePrefix="0">
      <alignment horizontal="center" vertical="center"/>
    </xf>
    <xf fontId="2479" fillId="0" borderId="0" numFmtId="164" xfId="0" applyNumberFormat="1" applyFont="1" quotePrefix="0">
      <alignment horizontal="center" vertical="center"/>
    </xf>
    <xf fontId="2480" fillId="0" borderId="0" numFmtId="164" xfId="0" applyNumberFormat="1" applyFont="1" quotePrefix="0">
      <alignment horizontal="center" vertical="center"/>
    </xf>
    <xf fontId="2481" fillId="0" borderId="0" numFmtId="165" xfId="0" applyNumberFormat="1" applyFont="1" quotePrefix="0">
      <alignment horizontal="center" vertical="center"/>
    </xf>
    <xf fontId="2482" fillId="0" borderId="0" numFmtId="164" xfId="0" applyNumberFormat="1" applyFont="1" quotePrefix="0">
      <alignment horizontal="center" vertical="center"/>
    </xf>
    <xf fontId="2483" fillId="0" borderId="0" numFmtId="164" xfId="0" applyNumberFormat="1" applyFont="1" quotePrefix="0">
      <alignment horizontal="center" vertical="center" wrapText="1"/>
    </xf>
    <xf fontId="2484" fillId="0" borderId="0" numFmtId="4" xfId="0" applyNumberFormat="1" applyFont="1" quotePrefix="0">
      <alignment horizontal="center" vertical="center"/>
    </xf>
    <xf fontId="2485" fillId="0" borderId="0" numFmtId="164" xfId="0" applyNumberFormat="1" applyFont="1" quotePrefix="0">
      <alignment horizontal="center" vertical="center"/>
    </xf>
    <xf fontId="2486" fillId="0" borderId="0" numFmtId="0" xfId="0" applyFont="1" quotePrefix="0">
      <alignment horizontal="center" vertical="center" wrapText="1"/>
    </xf>
    <xf fontId="2487" fillId="0" borderId="0" numFmtId="4" xfId="0" applyNumberFormat="1" applyFont="1" quotePrefix="0">
      <alignment horizontal="center" vertical="center"/>
    </xf>
    <xf fontId="2488" fillId="0" borderId="0" numFmtId="164" xfId="0" applyNumberFormat="1" applyFont="1" quotePrefix="0">
      <alignment horizontal="center" vertical="center"/>
    </xf>
    <xf fontId="2489" fillId="0" borderId="0" numFmtId="164" xfId="0" applyNumberFormat="1" applyFont="1" quotePrefix="0">
      <alignment horizontal="center" vertical="center"/>
    </xf>
    <xf fontId="2490" fillId="0" borderId="0" numFmtId="165" xfId="0" applyNumberFormat="1" applyFont="1" quotePrefix="0">
      <alignment horizontal="center" vertical="center"/>
    </xf>
    <xf fontId="2491" fillId="0" borderId="0" numFmtId="164" xfId="0" applyNumberFormat="1" applyFont="1" quotePrefix="0">
      <alignment horizontal="center" vertical="center"/>
    </xf>
    <xf fontId="2492" fillId="0" borderId="0" numFmtId="164" xfId="0" applyNumberFormat="1" applyFont="1" quotePrefix="0">
      <alignment horizontal="center" vertical="center" wrapText="1"/>
    </xf>
    <xf fontId="2493" fillId="0" borderId="0" numFmtId="4" xfId="0" applyNumberFormat="1" applyFont="1" quotePrefix="0">
      <alignment horizontal="center" vertical="center"/>
    </xf>
    <xf fontId="2494" fillId="0" borderId="0" numFmtId="164" xfId="0" applyNumberFormat="1" applyFont="1" quotePrefix="0">
      <alignment horizontal="center" vertical="center"/>
    </xf>
    <xf fontId="2495" fillId="0" borderId="0" numFmtId="0" xfId="0" applyFont="1" quotePrefix="0">
      <alignment horizontal="center" vertical="center" wrapText="1"/>
    </xf>
    <xf fontId="2496" fillId="0" borderId="0" numFmtId="4" xfId="0" applyNumberFormat="1" applyFont="1" quotePrefix="0">
      <alignment horizontal="center" vertical="center"/>
    </xf>
    <xf fontId="2497" fillId="0" borderId="0" numFmtId="164" xfId="0" applyNumberFormat="1" applyFont="1" quotePrefix="0">
      <alignment horizontal="center" vertical="center"/>
    </xf>
    <xf fontId="2498" fillId="0" borderId="0" numFmtId="164" xfId="0" applyNumberFormat="1" applyFont="1" quotePrefix="0">
      <alignment horizontal="center" vertical="center"/>
    </xf>
    <xf fontId="2499" fillId="0" borderId="0" numFmtId="165" xfId="0" applyNumberFormat="1" applyFont="1" quotePrefix="0">
      <alignment horizontal="center" vertical="center"/>
    </xf>
    <xf fontId="2500" fillId="0" borderId="0" numFmtId="164" xfId="0" applyNumberFormat="1" applyFont="1" quotePrefix="0">
      <alignment horizontal="center" vertical="center"/>
    </xf>
    <xf fontId="2501" fillId="0" borderId="0" numFmtId="164" xfId="0" applyNumberFormat="1" applyFont="1" quotePrefix="0">
      <alignment horizontal="center" vertical="center" wrapText="1"/>
    </xf>
    <xf fontId="2502" fillId="0" borderId="0" numFmtId="4" xfId="0" applyNumberFormat="1" applyFont="1" quotePrefix="0">
      <alignment horizontal="center" vertical="center"/>
    </xf>
    <xf fontId="2503" fillId="0" borderId="0" numFmtId="164" xfId="0" applyNumberFormat="1" applyFont="1" quotePrefix="0">
      <alignment horizontal="center" vertical="center"/>
    </xf>
    <xf fontId="2504" fillId="0" borderId="0" numFmtId="0" xfId="0" applyFont="1" quotePrefix="0">
      <alignment horizontal="center" vertical="center" wrapText="1"/>
    </xf>
    <xf fontId="2505" fillId="0" borderId="0" numFmtId="4" xfId="0" applyNumberFormat="1" applyFont="1" quotePrefix="0">
      <alignment horizontal="center" vertical="center"/>
    </xf>
    <xf fontId="2506" fillId="0" borderId="0" numFmtId="164" xfId="0" applyNumberFormat="1" applyFont="1" quotePrefix="0">
      <alignment horizontal="center" vertical="center"/>
    </xf>
    <xf fontId="2507" fillId="0" borderId="0" numFmtId="164" xfId="0" applyNumberFormat="1" applyFont="1" quotePrefix="0">
      <alignment horizontal="center" vertical="center"/>
    </xf>
    <xf fontId="2508" fillId="0" borderId="0" numFmtId="165" xfId="0" applyNumberFormat="1" applyFont="1" quotePrefix="0">
      <alignment horizontal="center" vertical="center"/>
    </xf>
    <xf fontId="2509" fillId="0" borderId="0" numFmtId="164" xfId="0" applyNumberFormat="1" applyFont="1" quotePrefix="0">
      <alignment horizontal="center" vertical="center"/>
    </xf>
    <xf fontId="2510" fillId="0" borderId="0" numFmtId="164" xfId="0" applyNumberFormat="1" applyFont="1" quotePrefix="0">
      <alignment horizontal="center" vertical="center" wrapText="1"/>
    </xf>
    <xf fontId="2511" fillId="0" borderId="0" numFmtId="4" xfId="0" applyNumberFormat="1" applyFont="1" quotePrefix="0">
      <alignment horizontal="center" vertical="center"/>
    </xf>
    <xf fontId="2512" fillId="0" borderId="0" numFmtId="164" xfId="0" applyNumberFormat="1" applyFont="1" quotePrefix="0">
      <alignment horizontal="center" vertical="center"/>
    </xf>
    <xf fontId="2513" fillId="0" borderId="0" numFmtId="0" xfId="0" applyFont="1" quotePrefix="0">
      <alignment horizontal="center" vertical="center" wrapText="1"/>
    </xf>
    <xf fontId="2514" fillId="0" borderId="0" numFmtId="4" xfId="0" applyNumberFormat="1" applyFont="1" quotePrefix="0">
      <alignment horizontal="center" vertical="center"/>
    </xf>
    <xf fontId="2515" fillId="0" borderId="0" numFmtId="164" xfId="0" applyNumberFormat="1" applyFont="1" quotePrefix="0">
      <alignment horizontal="center" vertical="center"/>
    </xf>
    <xf fontId="2516" fillId="0" borderId="0" numFmtId="164" xfId="0" applyNumberFormat="1" applyFont="1" quotePrefix="0">
      <alignment horizontal="center" vertical="center"/>
    </xf>
    <xf fontId="2517" fillId="0" borderId="0" numFmtId="165" xfId="0" applyNumberFormat="1" applyFont="1" quotePrefix="0">
      <alignment horizontal="center" vertical="center"/>
    </xf>
    <xf fontId="2518" fillId="0" borderId="0" numFmtId="164" xfId="0" applyNumberFormat="1" applyFont="1" quotePrefix="0">
      <alignment horizontal="center" vertical="center"/>
    </xf>
    <xf fontId="2519" fillId="0" borderId="0" numFmtId="164" xfId="0" applyNumberFormat="1" applyFont="1" quotePrefix="0">
      <alignment horizontal="center" vertical="center" wrapText="1"/>
    </xf>
    <xf fontId="2520" fillId="0" borderId="0" numFmtId="4" xfId="0" applyNumberFormat="1" applyFont="1" quotePrefix="0">
      <alignment horizontal="center" vertical="center"/>
    </xf>
    <xf fontId="2521" fillId="0" borderId="0" numFmtId="164" xfId="0" applyNumberFormat="1" applyFont="1" quotePrefix="0">
      <alignment horizontal="center" vertical="center"/>
    </xf>
    <xf fontId="2522" fillId="0" borderId="0" numFmtId="0" xfId="0" applyFont="1" quotePrefix="0">
      <alignment horizontal="center" vertical="center" wrapText="1"/>
    </xf>
    <xf fontId="2523" fillId="0" borderId="0" numFmtId="4" xfId="0" applyNumberFormat="1" applyFont="1" quotePrefix="0">
      <alignment horizontal="center" vertical="center"/>
    </xf>
    <xf fontId="2524" fillId="0" borderId="0" numFmtId="164" xfId="0" applyNumberFormat="1" applyFont="1" quotePrefix="0">
      <alignment horizontal="center" vertical="center"/>
    </xf>
    <xf fontId="2525" fillId="0" borderId="0" numFmtId="164" xfId="0" applyNumberFormat="1" applyFont="1" quotePrefix="0">
      <alignment horizontal="center" vertical="center"/>
    </xf>
    <xf fontId="2526" fillId="0" borderId="0" numFmtId="165" xfId="0" applyNumberFormat="1" applyFont="1" quotePrefix="0">
      <alignment horizontal="center" vertical="center"/>
    </xf>
    <xf fontId="2527" fillId="0" borderId="0" numFmtId="164" xfId="0" applyNumberFormat="1" applyFont="1" quotePrefix="0">
      <alignment horizontal="center" vertical="center"/>
    </xf>
    <xf fontId="2528" fillId="0" borderId="0" numFmtId="164" xfId="0" applyNumberFormat="1" applyFont="1" quotePrefix="0">
      <alignment horizontal="center" vertical="center" wrapText="1"/>
    </xf>
    <xf fontId="2529" fillId="0" borderId="0" numFmtId="4" xfId="0" applyNumberFormat="1" applyFont="1" quotePrefix="0">
      <alignment horizontal="center" vertical="center"/>
    </xf>
    <xf fontId="2530" fillId="0" borderId="0" numFmtId="164" xfId="0" applyNumberFormat="1" applyFont="1" quotePrefix="0">
      <alignment horizontal="center" vertical="center"/>
    </xf>
    <xf fontId="2531" fillId="0" borderId="0" numFmtId="0" xfId="0" applyFont="1" quotePrefix="0">
      <alignment horizontal="center" vertical="center" wrapText="1"/>
    </xf>
    <xf fontId="2532" fillId="0" borderId="0" numFmtId="4" xfId="0" applyNumberFormat="1" applyFont="1" quotePrefix="0">
      <alignment horizontal="center" vertical="center"/>
    </xf>
    <xf fontId="2533" fillId="0" borderId="0" numFmtId="164" xfId="0" applyNumberFormat="1" applyFont="1" quotePrefix="0">
      <alignment horizontal="center" vertical="center"/>
    </xf>
    <xf fontId="2534" fillId="0" borderId="0" numFmtId="164" xfId="0" applyNumberFormat="1" applyFont="1" quotePrefix="0">
      <alignment horizontal="center" vertical="center"/>
    </xf>
    <xf fontId="2535" fillId="0" borderId="0" numFmtId="165" xfId="0" applyNumberFormat="1" applyFont="1" quotePrefix="0">
      <alignment horizontal="center" vertical="center"/>
    </xf>
    <xf fontId="2536" fillId="0" borderId="0" numFmtId="164" xfId="0" applyNumberFormat="1" applyFont="1" quotePrefix="0">
      <alignment horizontal="center" vertical="center"/>
    </xf>
    <xf fontId="2537" fillId="0" borderId="0" numFmtId="164" xfId="0" applyNumberFormat="1" applyFont="1" quotePrefix="0">
      <alignment horizontal="center" vertical="center" wrapText="1"/>
    </xf>
    <xf fontId="2538" fillId="0" borderId="0" numFmtId="4" xfId="0" applyNumberFormat="1" applyFont="1" quotePrefix="0">
      <alignment horizontal="center" vertical="center"/>
    </xf>
    <xf fontId="2539" fillId="0" borderId="0" numFmtId="164" xfId="0" applyNumberFormat="1" applyFont="1" quotePrefix="0">
      <alignment horizontal="center" vertical="center"/>
    </xf>
    <xf fontId="2540" fillId="0" borderId="0" numFmtId="0" xfId="0" applyFont="1" quotePrefix="0">
      <alignment horizontal="center" vertical="center" wrapText="1"/>
    </xf>
    <xf fontId="2541" fillId="0" borderId="0" numFmtId="4" xfId="0" applyNumberFormat="1" applyFont="1" quotePrefix="0">
      <alignment horizontal="center" vertical="center"/>
    </xf>
    <xf fontId="2542" fillId="0" borderId="0" numFmtId="164" xfId="0" applyNumberFormat="1" applyFont="1" quotePrefix="0">
      <alignment horizontal="center" vertical="center"/>
    </xf>
    <xf fontId="2543" fillId="0" borderId="0" numFmtId="164" xfId="0" applyNumberFormat="1" applyFont="1" quotePrefix="0">
      <alignment horizontal="center" vertical="center"/>
    </xf>
    <xf fontId="2544" fillId="0" borderId="0" numFmtId="165" xfId="0" applyNumberFormat="1" applyFont="1" quotePrefix="0">
      <alignment horizontal="center" vertical="center"/>
    </xf>
    <xf fontId="2545" fillId="0" borderId="0" numFmtId="164" xfId="0" applyNumberFormat="1" applyFont="1" quotePrefix="0">
      <alignment horizontal="center" vertical="center"/>
    </xf>
    <xf fontId="2546" fillId="0" borderId="0" numFmtId="164" xfId="0" applyNumberFormat="1" applyFont="1" quotePrefix="0">
      <alignment horizontal="center" vertical="center" wrapText="1"/>
    </xf>
    <xf fontId="2547" fillId="0" borderId="0" numFmtId="4" xfId="0" applyNumberFormat="1" applyFont="1" quotePrefix="0">
      <alignment horizontal="center" vertical="center"/>
    </xf>
    <xf fontId="2548" fillId="0" borderId="0" numFmtId="164" xfId="0" applyNumberFormat="1" applyFont="1" quotePrefix="0">
      <alignment horizontal="center" vertical="center"/>
    </xf>
    <xf fontId="2549" fillId="0" borderId="0" numFmtId="0" xfId="0" applyFont="1" quotePrefix="0">
      <alignment horizontal="center" vertical="center" wrapText="1"/>
    </xf>
    <xf fontId="2550" fillId="0" borderId="0" numFmtId="4" xfId="0" applyNumberFormat="1" applyFont="1" quotePrefix="0">
      <alignment horizontal="center" vertical="center"/>
    </xf>
    <xf fontId="2551" fillId="0" borderId="0" numFmtId="164" xfId="0" applyNumberFormat="1" applyFont="1" quotePrefix="0">
      <alignment horizontal="center" vertical="center"/>
    </xf>
    <xf fontId="2552" fillId="0" borderId="0" numFmtId="164" xfId="0" applyNumberFormat="1" applyFont="1" quotePrefix="0">
      <alignment horizontal="center" vertical="center"/>
    </xf>
    <xf fontId="2553" fillId="0" borderId="0" numFmtId="165" xfId="0" applyNumberFormat="1" applyFont="1" quotePrefix="0">
      <alignment horizontal="center" vertical="center"/>
    </xf>
    <xf fontId="2554" fillId="0" borderId="0" numFmtId="164" xfId="0" applyNumberFormat="1" applyFont="1" quotePrefix="0">
      <alignment horizontal="center" vertical="center"/>
    </xf>
    <xf fontId="2555" fillId="0" borderId="0" numFmtId="164" xfId="0" applyNumberFormat="1" applyFont="1" quotePrefix="0">
      <alignment horizontal="center" vertical="center" wrapText="1"/>
    </xf>
    <xf fontId="2556" fillId="0" borderId="0" numFmtId="4" xfId="0" applyNumberFormat="1" applyFont="1" quotePrefix="0">
      <alignment horizontal="center" vertical="center"/>
    </xf>
    <xf fontId="2557" fillId="0" borderId="0" numFmtId="164" xfId="0" applyNumberFormat="1" applyFont="1" quotePrefix="0">
      <alignment horizontal="center" vertical="center"/>
    </xf>
    <xf fontId="2558" fillId="0" borderId="0" numFmtId="0" xfId="0" applyFont="1" quotePrefix="0">
      <alignment horizontal="center" vertical="center" wrapText="1"/>
    </xf>
    <xf fontId="2559" fillId="0" borderId="0" numFmtId="4" xfId="0" applyNumberFormat="1" applyFont="1" quotePrefix="0">
      <alignment horizontal="center" vertical="center"/>
    </xf>
    <xf fontId="2560" fillId="0" borderId="0" numFmtId="164" xfId="0" applyNumberFormat="1" applyFont="1" quotePrefix="0">
      <alignment horizontal="center" vertical="center"/>
    </xf>
    <xf fontId="2561" fillId="0" borderId="0" numFmtId="164" xfId="0" applyNumberFormat="1" applyFont="1" quotePrefix="0">
      <alignment horizontal="center" vertical="center"/>
    </xf>
    <xf fontId="2562" fillId="0" borderId="0" numFmtId="165" xfId="0" applyNumberFormat="1" applyFont="1" quotePrefix="0">
      <alignment horizontal="center" vertical="center"/>
    </xf>
    <xf fontId="2563" fillId="0" borderId="0" numFmtId="164" xfId="0" applyNumberFormat="1" applyFont="1" quotePrefix="0">
      <alignment horizontal="center" vertical="center"/>
    </xf>
    <xf fontId="2564" fillId="0" borderId="0" numFmtId="164" xfId="0" applyNumberFormat="1" applyFont="1" quotePrefix="0">
      <alignment horizontal="center" vertical="center" wrapText="1"/>
    </xf>
    <xf fontId="2565" fillId="0" borderId="0" numFmtId="4" xfId="0" applyNumberFormat="1" applyFont="1" quotePrefix="0">
      <alignment horizontal="center" vertical="center"/>
    </xf>
    <xf fontId="2566" fillId="0" borderId="0" numFmtId="164" xfId="0" applyNumberFormat="1" applyFont="1" quotePrefix="0">
      <alignment horizontal="center" vertical="center"/>
    </xf>
    <xf fontId="2567" fillId="0" borderId="0" numFmtId="164" xfId="0" applyNumberFormat="1" applyFont="1" quotePrefix="0">
      <alignment horizontal="center" vertical="center" wrapText="1"/>
    </xf>
    <xf fontId="2568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2568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2569" fillId="0" borderId="0" numFmtId="0" xfId="0" applyFont="1" quotePrefix="0">
      <alignment horizontal="center" vertical="center" wrapText="1"/>
    </xf>
    <xf fontId="2570" fillId="0" borderId="0" numFmtId="4" xfId="0" applyNumberFormat="1" applyFont="1" quotePrefix="0">
      <alignment horizontal="center" vertical="center"/>
    </xf>
    <xf fontId="2571" fillId="0" borderId="0" numFmtId="164" xfId="0" applyNumberFormat="1" applyFont="1" quotePrefix="0">
      <alignment horizontal="center" vertical="center"/>
    </xf>
    <xf fontId="2572" fillId="0" borderId="0" numFmtId="164" xfId="0" applyNumberFormat="1" applyFont="1" quotePrefix="0">
      <alignment horizontal="center" vertical="center"/>
    </xf>
    <xf fontId="2573" fillId="0" borderId="0" numFmtId="165" xfId="0" applyNumberFormat="1" applyFont="1" quotePrefix="0">
      <alignment horizontal="center" vertical="center"/>
    </xf>
    <xf fontId="2574" fillId="0" borderId="0" numFmtId="164" xfId="0" applyNumberFormat="1" applyFont="1" quotePrefix="0">
      <alignment horizontal="center" vertical="center"/>
    </xf>
    <xf fontId="2575" fillId="0" borderId="0" numFmtId="164" xfId="0" applyNumberFormat="1" applyFont="1" quotePrefix="0">
      <alignment horizontal="center" vertical="center" wrapText="1"/>
    </xf>
    <xf fontId="2576" fillId="0" borderId="0" numFmtId="4" xfId="0" applyNumberFormat="1" applyFont="1" quotePrefix="0">
      <alignment horizontal="center" vertical="center"/>
    </xf>
    <xf fontId="2577" fillId="0" borderId="0" numFmtId="164" xfId="0" applyNumberFormat="1" applyFont="1" quotePrefix="0">
      <alignment horizontal="center" vertical="center"/>
    </xf>
    <xf fontId="2578" fillId="0" borderId="0" numFmtId="0" xfId="0" applyFont="1" quotePrefix="0">
      <alignment horizontal="center" vertical="center" wrapText="1"/>
    </xf>
    <xf fontId="2579" fillId="0" borderId="0" numFmtId="4" xfId="0" applyNumberFormat="1" applyFont="1" quotePrefix="0">
      <alignment horizontal="center" vertical="center"/>
    </xf>
    <xf fontId="2580" fillId="0" borderId="0" numFmtId="164" xfId="0" applyNumberFormat="1" applyFont="1" quotePrefix="0">
      <alignment horizontal="center" vertical="center"/>
    </xf>
    <xf fontId="2581" fillId="0" borderId="0" numFmtId="164" xfId="0" applyNumberFormat="1" applyFont="1" quotePrefix="0">
      <alignment horizontal="center" vertical="center"/>
    </xf>
    <xf fontId="2582" fillId="0" borderId="0" numFmtId="165" xfId="0" applyNumberFormat="1" applyFont="1" quotePrefix="0">
      <alignment horizontal="center" vertical="center"/>
    </xf>
    <xf fontId="2583" fillId="0" borderId="0" numFmtId="164" xfId="0" applyNumberFormat="1" applyFont="1" quotePrefix="0">
      <alignment horizontal="center" vertical="center"/>
    </xf>
    <xf fontId="2584" fillId="0" borderId="0" numFmtId="164" xfId="0" applyNumberFormat="1" applyFont="1" quotePrefix="0">
      <alignment horizontal="center" vertical="center" wrapText="1"/>
    </xf>
    <xf fontId="2585" fillId="0" borderId="0" numFmtId="4" xfId="0" applyNumberFormat="1" applyFont="1" quotePrefix="0">
      <alignment horizontal="center" vertical="center"/>
    </xf>
    <xf fontId="2586" fillId="0" borderId="0" numFmtId="164" xfId="0" applyNumberFormat="1" applyFont="1" quotePrefix="0">
      <alignment horizontal="center" vertical="center"/>
    </xf>
    <xf fontId="2587" fillId="0" borderId="0" numFmtId="0" xfId="0" applyFont="1" quotePrefix="0">
      <alignment horizontal="center" vertical="center" wrapText="1"/>
    </xf>
    <xf fontId="2588" fillId="0" borderId="0" numFmtId="4" xfId="0" applyNumberFormat="1" applyFont="1" quotePrefix="0">
      <alignment horizontal="center" vertical="center"/>
    </xf>
    <xf fontId="2589" fillId="0" borderId="0" numFmtId="164" xfId="0" applyNumberFormat="1" applyFont="1" quotePrefix="0">
      <alignment horizontal="center" vertical="center"/>
    </xf>
    <xf fontId="2590" fillId="0" borderId="0" numFmtId="164" xfId="0" applyNumberFormat="1" applyFont="1" quotePrefix="0">
      <alignment horizontal="center" vertical="center"/>
    </xf>
    <xf fontId="2591" fillId="0" borderId="0" numFmtId="165" xfId="0" applyNumberFormat="1" applyFont="1" quotePrefix="0">
      <alignment horizontal="center" vertical="center"/>
    </xf>
    <xf fontId="2592" fillId="0" borderId="0" numFmtId="164" xfId="0" applyNumberFormat="1" applyFont="1" quotePrefix="0">
      <alignment horizontal="center" vertical="center"/>
    </xf>
    <xf fontId="2593" fillId="0" borderId="0" numFmtId="164" xfId="0" applyNumberFormat="1" applyFont="1" quotePrefix="0">
      <alignment horizontal="center" vertical="center" wrapText="1"/>
    </xf>
    <xf fontId="2594" fillId="0" borderId="0" numFmtId="4" xfId="0" applyNumberFormat="1" applyFont="1" quotePrefix="0">
      <alignment horizontal="center" vertical="center"/>
    </xf>
    <xf fontId="2595" fillId="0" borderId="0" numFmtId="164" xfId="0" applyNumberFormat="1" applyFont="1" quotePrefix="0">
      <alignment horizontal="center" vertical="center"/>
    </xf>
    <xf fontId="2596" fillId="0" borderId="0" numFmtId="0" xfId="0" applyFont="1" quotePrefix="0">
      <alignment horizontal="center" vertical="center" wrapText="1"/>
    </xf>
    <xf fontId="2597" fillId="0" borderId="0" numFmtId="4" xfId="0" applyNumberFormat="1" applyFont="1" quotePrefix="0">
      <alignment horizontal="center" vertical="center"/>
    </xf>
    <xf fontId="2598" fillId="0" borderId="0" numFmtId="164" xfId="0" applyNumberFormat="1" applyFont="1" quotePrefix="0">
      <alignment horizontal="center" vertical="center"/>
    </xf>
    <xf fontId="2599" fillId="0" borderId="0" numFmtId="164" xfId="0" applyNumberFormat="1" applyFont="1" quotePrefix="0">
      <alignment horizontal="center" vertical="center"/>
    </xf>
    <xf fontId="2600" fillId="0" borderId="0" numFmtId="165" xfId="0" applyNumberFormat="1" applyFont="1" quotePrefix="0">
      <alignment horizontal="center" vertical="center"/>
    </xf>
    <xf fontId="2601" fillId="0" borderId="0" numFmtId="164" xfId="0" applyNumberFormat="1" applyFont="1" quotePrefix="0">
      <alignment horizontal="center" vertical="center"/>
    </xf>
    <xf fontId="2602" fillId="0" borderId="0" numFmtId="164" xfId="0" applyNumberFormat="1" applyFont="1" quotePrefix="0">
      <alignment horizontal="center" vertical="center" wrapText="1"/>
    </xf>
    <xf fontId="2603" fillId="0" borderId="0" numFmtId="4" xfId="0" applyNumberFormat="1" applyFont="1" quotePrefix="0">
      <alignment horizontal="center" vertical="center"/>
    </xf>
    <xf fontId="2604" fillId="0" borderId="0" numFmtId="164" xfId="0" applyNumberFormat="1" applyFont="1" quotePrefix="0">
      <alignment horizontal="center" vertical="center"/>
    </xf>
    <xf fontId="2605" fillId="0" borderId="0" numFmtId="0" xfId="0" applyFont="1" quotePrefix="0">
      <alignment horizontal="center" vertical="center" wrapText="1"/>
    </xf>
    <xf fontId="2606" fillId="0" borderId="0" numFmtId="4" xfId="0" applyNumberFormat="1" applyFont="1" quotePrefix="0">
      <alignment horizontal="center" vertical="center"/>
    </xf>
    <xf fontId="2607" fillId="0" borderId="0" numFmtId="164" xfId="0" applyNumberFormat="1" applyFont="1" quotePrefix="0">
      <alignment horizontal="center" vertical="center"/>
    </xf>
    <xf fontId="2608" fillId="0" borderId="0" numFmtId="164" xfId="0" applyNumberFormat="1" applyFont="1" quotePrefix="0">
      <alignment horizontal="center" vertical="center"/>
    </xf>
    <xf fontId="2609" fillId="0" borderId="0" numFmtId="165" xfId="0" applyNumberFormat="1" applyFont="1" quotePrefix="0">
      <alignment horizontal="center" vertical="center"/>
    </xf>
    <xf fontId="2610" fillId="0" borderId="0" numFmtId="164" xfId="0" applyNumberFormat="1" applyFont="1" quotePrefix="0">
      <alignment horizontal="center" vertical="center"/>
    </xf>
    <xf fontId="2611" fillId="0" borderId="0" numFmtId="164" xfId="0" applyNumberFormat="1" applyFont="1" quotePrefix="0">
      <alignment horizontal="center" vertical="center" wrapText="1"/>
    </xf>
    <xf fontId="2612" fillId="0" borderId="0" numFmtId="4" xfId="0" applyNumberFormat="1" applyFont="1" quotePrefix="0">
      <alignment horizontal="center" vertical="center"/>
    </xf>
    <xf fontId="2613" fillId="0" borderId="0" numFmtId="164" xfId="0" applyNumberFormat="1" applyFont="1" quotePrefix="0">
      <alignment horizontal="center" vertical="center"/>
    </xf>
    <xf fontId="2614" fillId="0" borderId="0" numFmtId="0" xfId="0" applyFont="1" quotePrefix="0">
      <alignment horizontal="center" vertical="center" wrapText="1"/>
    </xf>
    <xf fontId="2615" fillId="0" borderId="0" numFmtId="4" xfId="0" applyNumberFormat="1" applyFont="1" quotePrefix="0">
      <alignment horizontal="center" vertical="center"/>
    </xf>
    <xf fontId="2616" fillId="0" borderId="0" numFmtId="164" xfId="0" applyNumberFormat="1" applyFont="1" quotePrefix="0">
      <alignment horizontal="center" vertical="center"/>
    </xf>
    <xf fontId="2617" fillId="0" borderId="0" numFmtId="164" xfId="0" applyNumberFormat="1" applyFont="1" quotePrefix="0">
      <alignment horizontal="center" vertical="center"/>
    </xf>
    <xf fontId="2618" fillId="0" borderId="0" numFmtId="165" xfId="0" applyNumberFormat="1" applyFont="1" quotePrefix="0">
      <alignment horizontal="center" vertical="center"/>
    </xf>
    <xf fontId="2619" fillId="0" borderId="0" numFmtId="164" xfId="0" applyNumberFormat="1" applyFont="1" quotePrefix="0">
      <alignment horizontal="center" vertical="center"/>
    </xf>
    <xf fontId="2620" fillId="0" borderId="0" numFmtId="164" xfId="0" applyNumberFormat="1" applyFont="1" quotePrefix="0">
      <alignment horizontal="center" vertical="center" wrapText="1"/>
    </xf>
    <xf fontId="2621" fillId="0" borderId="0" numFmtId="4" xfId="0" applyNumberFormat="1" applyFont="1" quotePrefix="0">
      <alignment horizontal="center" vertical="center"/>
    </xf>
    <xf fontId="2622" fillId="0" borderId="0" numFmtId="164" xfId="0" applyNumberFormat="1" applyFont="1" quotePrefix="0">
      <alignment horizontal="center" vertical="center"/>
    </xf>
    <xf fontId="2623" fillId="0" borderId="0" numFmtId="0" xfId="0" applyFont="1" quotePrefix="0">
      <alignment horizontal="center" vertical="center" wrapText="1"/>
    </xf>
    <xf fontId="2624" fillId="0" borderId="0" numFmtId="4" xfId="0" applyNumberFormat="1" applyFont="1" quotePrefix="0">
      <alignment horizontal="center" vertical="center"/>
    </xf>
    <xf fontId="2625" fillId="0" borderId="0" numFmtId="164" xfId="0" applyNumberFormat="1" applyFont="1" quotePrefix="0">
      <alignment horizontal="center" vertical="center"/>
    </xf>
    <xf fontId="2626" fillId="0" borderId="0" numFmtId="164" xfId="0" applyNumberFormat="1" applyFont="1" quotePrefix="0">
      <alignment horizontal="center" vertical="center"/>
    </xf>
    <xf fontId="2627" fillId="0" borderId="0" numFmtId="165" xfId="0" applyNumberFormat="1" applyFont="1" quotePrefix="0">
      <alignment horizontal="center" vertical="center"/>
    </xf>
    <xf fontId="2628" fillId="0" borderId="0" numFmtId="164" xfId="0" applyNumberFormat="1" applyFont="1" quotePrefix="0">
      <alignment horizontal="center" vertical="center"/>
    </xf>
    <xf fontId="2629" fillId="0" borderId="0" numFmtId="164" xfId="0" applyNumberFormat="1" applyFont="1" quotePrefix="0">
      <alignment horizontal="center" vertical="center" wrapText="1"/>
    </xf>
    <xf fontId="2630" fillId="0" borderId="0" numFmtId="4" xfId="0" applyNumberFormat="1" applyFont="1" quotePrefix="0">
      <alignment horizontal="center" vertical="center"/>
    </xf>
    <xf fontId="2631" fillId="0" borderId="0" numFmtId="164" xfId="0" applyNumberFormat="1" applyFont="1" quotePrefix="0">
      <alignment horizontal="center" vertical="center"/>
    </xf>
    <xf fontId="2632" fillId="0" borderId="0" numFmtId="0" xfId="0" applyFont="1" quotePrefix="0">
      <alignment horizontal="center" vertical="center" wrapText="1"/>
    </xf>
    <xf fontId="2633" fillId="0" borderId="0" numFmtId="4" xfId="0" applyNumberFormat="1" applyFont="1" quotePrefix="0">
      <alignment horizontal="center" vertical="center"/>
    </xf>
    <xf fontId="2634" fillId="0" borderId="0" numFmtId="164" xfId="0" applyNumberFormat="1" applyFont="1" quotePrefix="0">
      <alignment horizontal="center" vertical="center"/>
    </xf>
    <xf fontId="2635" fillId="0" borderId="0" numFmtId="164" xfId="0" applyNumberFormat="1" applyFont="1" quotePrefix="0">
      <alignment horizontal="center" vertical="center"/>
    </xf>
    <xf fontId="2636" fillId="0" borderId="0" numFmtId="165" xfId="0" applyNumberFormat="1" applyFont="1" quotePrefix="0">
      <alignment horizontal="center" vertical="center"/>
    </xf>
    <xf fontId="2637" fillId="0" borderId="0" numFmtId="164" xfId="0" applyNumberFormat="1" applyFont="1" quotePrefix="0">
      <alignment horizontal="center" vertical="center"/>
    </xf>
    <xf fontId="2638" fillId="0" borderId="0" numFmtId="164" xfId="0" applyNumberFormat="1" applyFont="1" quotePrefix="0">
      <alignment horizontal="center" vertical="center" wrapText="1"/>
    </xf>
    <xf fontId="2639" fillId="0" borderId="0" numFmtId="4" xfId="0" applyNumberFormat="1" applyFont="1" quotePrefix="0">
      <alignment horizontal="center" vertical="center"/>
    </xf>
    <xf fontId="2640" fillId="0" borderId="0" numFmtId="164" xfId="0" applyNumberFormat="1" applyFont="1" quotePrefix="0">
      <alignment horizontal="center" vertical="center"/>
    </xf>
    <xf fontId="2641" fillId="0" borderId="0" numFmtId="0" xfId="0" applyFont="1" quotePrefix="0">
      <alignment horizontal="center" vertical="center" wrapText="1"/>
    </xf>
    <xf fontId="2642" fillId="0" borderId="0" numFmtId="4" xfId="0" applyNumberFormat="1" applyFont="1" quotePrefix="0">
      <alignment horizontal="center" vertical="center"/>
    </xf>
    <xf fontId="2643" fillId="0" borderId="0" numFmtId="164" xfId="0" applyNumberFormat="1" applyFont="1" quotePrefix="0">
      <alignment horizontal="center" vertical="center"/>
    </xf>
    <xf fontId="2644" fillId="0" borderId="0" numFmtId="164" xfId="0" applyNumberFormat="1" applyFont="1" quotePrefix="0">
      <alignment horizontal="center" vertical="center"/>
    </xf>
    <xf fontId="2645" fillId="0" borderId="0" numFmtId="165" xfId="0" applyNumberFormat="1" applyFont="1" quotePrefix="0">
      <alignment horizontal="center" vertical="center"/>
    </xf>
    <xf fontId="2646" fillId="0" borderId="0" numFmtId="164" xfId="0" applyNumberFormat="1" applyFont="1" quotePrefix="0">
      <alignment horizontal="center" vertical="center"/>
    </xf>
    <xf fontId="2647" fillId="0" borderId="0" numFmtId="164" xfId="0" applyNumberFormat="1" applyFont="1" quotePrefix="0">
      <alignment horizontal="center" vertical="center" wrapText="1"/>
    </xf>
    <xf fontId="2648" fillId="0" borderId="0" numFmtId="4" xfId="0" applyNumberFormat="1" applyFont="1" quotePrefix="0">
      <alignment horizontal="center" vertical="center"/>
    </xf>
    <xf fontId="2649" fillId="0" borderId="0" numFmtId="164" xfId="0" applyNumberFormat="1" applyFont="1" quotePrefix="0">
      <alignment horizontal="center" vertical="center"/>
    </xf>
    <xf fontId="2650" fillId="0" borderId="0" numFmtId="0" xfId="0" applyFont="1" quotePrefix="0">
      <alignment horizontal="center" vertical="center" wrapText="1"/>
    </xf>
    <xf fontId="2651" fillId="0" borderId="0" numFmtId="4" xfId="0" applyNumberFormat="1" applyFont="1" quotePrefix="0">
      <alignment horizontal="center" vertical="center"/>
    </xf>
    <xf fontId="2652" fillId="0" borderId="0" numFmtId="164" xfId="0" applyNumberFormat="1" applyFont="1" quotePrefix="0">
      <alignment horizontal="center" vertical="center"/>
    </xf>
    <xf fontId="2653" fillId="0" borderId="0" numFmtId="164" xfId="0" applyNumberFormat="1" applyFont="1" quotePrefix="0">
      <alignment horizontal="center" vertical="center"/>
    </xf>
    <xf fontId="2654" fillId="0" borderId="0" numFmtId="165" xfId="0" applyNumberFormat="1" applyFont="1" quotePrefix="0">
      <alignment horizontal="center" vertical="center"/>
    </xf>
    <xf fontId="2655" fillId="0" borderId="0" numFmtId="164" xfId="0" applyNumberFormat="1" applyFont="1" quotePrefix="0">
      <alignment horizontal="center" vertical="center"/>
    </xf>
    <xf fontId="2656" fillId="0" borderId="0" numFmtId="164" xfId="0" applyNumberFormat="1" applyFont="1" quotePrefix="0">
      <alignment horizontal="center" vertical="center" wrapText="1"/>
    </xf>
    <xf fontId="2657" fillId="0" borderId="0" numFmtId="4" xfId="0" applyNumberFormat="1" applyFont="1" quotePrefix="0">
      <alignment horizontal="center" vertical="center"/>
    </xf>
    <xf fontId="2658" fillId="0" borderId="0" numFmtId="164" xfId="0" applyNumberFormat="1" applyFont="1" quotePrefix="0">
      <alignment horizontal="center" vertical="center"/>
    </xf>
    <xf fontId="2659" fillId="0" borderId="0" numFmtId="0" xfId="0" applyFont="1" quotePrefix="0">
      <alignment horizontal="center" vertical="center" wrapText="1"/>
    </xf>
    <xf fontId="2660" fillId="0" borderId="0" numFmtId="4" xfId="0" applyNumberFormat="1" applyFont="1" quotePrefix="0">
      <alignment horizontal="center" vertical="center"/>
    </xf>
    <xf fontId="2661" fillId="0" borderId="0" numFmtId="164" xfId="0" applyNumberFormat="1" applyFont="1" quotePrefix="0">
      <alignment horizontal="center" vertical="center"/>
    </xf>
    <xf fontId="2662" fillId="0" borderId="0" numFmtId="164" xfId="0" applyNumberFormat="1" applyFont="1" quotePrefix="0">
      <alignment horizontal="center" vertical="center"/>
    </xf>
    <xf fontId="2663" fillId="0" borderId="0" numFmtId="165" xfId="0" applyNumberFormat="1" applyFont="1" quotePrefix="0">
      <alignment horizontal="center" vertical="center"/>
    </xf>
    <xf fontId="2664" fillId="0" borderId="0" numFmtId="164" xfId="0" applyNumberFormat="1" applyFont="1" quotePrefix="0">
      <alignment horizontal="center" vertical="center"/>
    </xf>
    <xf fontId="2665" fillId="0" borderId="0" numFmtId="164" xfId="0" applyNumberFormat="1" applyFont="1" quotePrefix="0">
      <alignment horizontal="center" vertical="center" wrapText="1"/>
    </xf>
    <xf fontId="2666" fillId="0" borderId="0" numFmtId="4" xfId="0" applyNumberFormat="1" applyFont="1" quotePrefix="0">
      <alignment horizontal="center" vertical="center"/>
    </xf>
    <xf fontId="2667" fillId="0" borderId="0" numFmtId="164" xfId="0" applyNumberFormat="1" applyFont="1" quotePrefix="0">
      <alignment horizontal="center" vertical="center"/>
    </xf>
    <xf fontId="2668" fillId="0" borderId="0" numFmtId="0" xfId="0" applyFont="1" quotePrefix="0">
      <alignment horizontal="center" vertical="center" wrapText="1"/>
    </xf>
    <xf fontId="2669" fillId="0" borderId="0" numFmtId="4" xfId="0" applyNumberFormat="1" applyFont="1" quotePrefix="0">
      <alignment horizontal="center" vertical="center"/>
    </xf>
    <xf fontId="2670" fillId="0" borderId="0" numFmtId="164" xfId="0" applyNumberFormat="1" applyFont="1" quotePrefix="0">
      <alignment horizontal="center" vertical="center"/>
    </xf>
    <xf fontId="2671" fillId="0" borderId="0" numFmtId="164" xfId="0" applyNumberFormat="1" applyFont="1" quotePrefix="0">
      <alignment horizontal="center" vertical="center"/>
    </xf>
    <xf fontId="2672" fillId="0" borderId="0" numFmtId="165" xfId="0" applyNumberFormat="1" applyFont="1" quotePrefix="0">
      <alignment horizontal="center" vertical="center"/>
    </xf>
    <xf fontId="2673" fillId="0" borderId="0" numFmtId="164" xfId="0" applyNumberFormat="1" applyFont="1" quotePrefix="0">
      <alignment horizontal="center" vertical="center"/>
    </xf>
    <xf fontId="2674" fillId="0" borderId="0" numFmtId="164" xfId="0" applyNumberFormat="1" applyFont="1" quotePrefix="0">
      <alignment horizontal="center" vertical="center" wrapText="1"/>
    </xf>
    <xf fontId="2675" fillId="0" borderId="0" numFmtId="4" xfId="0" applyNumberFormat="1" applyFont="1" quotePrefix="0">
      <alignment horizontal="center" vertical="center"/>
    </xf>
    <xf fontId="2676" fillId="0" borderId="0" numFmtId="164" xfId="0" applyNumberFormat="1" applyFont="1" quotePrefix="0">
      <alignment horizontal="center" vertical="center"/>
    </xf>
    <xf fontId="2677" fillId="0" borderId="0" numFmtId="0" xfId="0" applyFont="1" quotePrefix="0">
      <alignment horizontal="center" vertical="center" wrapText="1"/>
    </xf>
    <xf fontId="2678" fillId="0" borderId="0" numFmtId="4" xfId="0" applyNumberFormat="1" applyFont="1" quotePrefix="0">
      <alignment horizontal="center" vertical="center"/>
    </xf>
    <xf fontId="2679" fillId="0" borderId="0" numFmtId="164" xfId="0" applyNumberFormat="1" applyFont="1" quotePrefix="0">
      <alignment horizontal="center" vertical="center"/>
    </xf>
    <xf fontId="2680" fillId="0" borderId="0" numFmtId="164" xfId="0" applyNumberFormat="1" applyFont="1" quotePrefix="0">
      <alignment horizontal="center" vertical="center"/>
    </xf>
    <xf fontId="2681" fillId="0" borderId="0" numFmtId="165" xfId="0" applyNumberFormat="1" applyFont="1" quotePrefix="0">
      <alignment horizontal="center" vertical="center"/>
    </xf>
    <xf fontId="2682" fillId="0" borderId="0" numFmtId="164" xfId="0" applyNumberFormat="1" applyFont="1" quotePrefix="0">
      <alignment horizontal="center" vertical="center"/>
    </xf>
    <xf fontId="2683" fillId="0" borderId="0" numFmtId="164" xfId="0" applyNumberFormat="1" applyFont="1" quotePrefix="0">
      <alignment horizontal="center" vertical="center" wrapText="1"/>
    </xf>
    <xf fontId="2684" fillId="0" borderId="0" numFmtId="4" xfId="0" applyNumberFormat="1" applyFont="1" quotePrefix="0">
      <alignment horizontal="center" vertical="center"/>
    </xf>
    <xf fontId="2685" fillId="0" borderId="0" numFmtId="164" xfId="0" applyNumberFormat="1" applyFont="1" quotePrefix="0">
      <alignment horizontal="center" vertical="center"/>
    </xf>
    <xf fontId="2686" fillId="0" borderId="0" numFmtId="0" xfId="0" applyFont="1" quotePrefix="0">
      <alignment horizontal="center" vertical="center" wrapText="1"/>
    </xf>
    <xf fontId="2687" fillId="0" borderId="0" numFmtId="4" xfId="0" applyNumberFormat="1" applyFont="1" quotePrefix="0">
      <alignment horizontal="center" vertical="center"/>
    </xf>
    <xf fontId="2688" fillId="0" borderId="0" numFmtId="164" xfId="0" applyNumberFormat="1" applyFont="1" quotePrefix="0">
      <alignment horizontal="center" vertical="center"/>
    </xf>
    <xf fontId="2689" fillId="0" borderId="0" numFmtId="164" xfId="0" applyNumberFormat="1" applyFont="1" quotePrefix="0">
      <alignment horizontal="center" vertical="center"/>
    </xf>
    <xf fontId="2690" fillId="0" borderId="0" numFmtId="165" xfId="0" applyNumberFormat="1" applyFont="1" quotePrefix="0">
      <alignment horizontal="center" vertical="center"/>
    </xf>
    <xf fontId="2691" fillId="0" borderId="0" numFmtId="164" xfId="0" applyNumberFormat="1" applyFont="1" quotePrefix="0">
      <alignment horizontal="center" vertical="center"/>
    </xf>
    <xf fontId="2692" fillId="0" borderId="0" numFmtId="164" xfId="0" applyNumberFormat="1" applyFont="1" quotePrefix="0">
      <alignment horizontal="center" vertical="center" wrapText="1"/>
    </xf>
    <xf fontId="2693" fillId="0" borderId="0" numFmtId="4" xfId="0" applyNumberFormat="1" applyFont="1" quotePrefix="0">
      <alignment horizontal="center" vertical="center"/>
    </xf>
    <xf fontId="2694" fillId="0" borderId="0" numFmtId="164" xfId="0" applyNumberFormat="1" applyFont="1" quotePrefix="0">
      <alignment horizontal="center" vertical="center"/>
    </xf>
    <xf fontId="2695" fillId="0" borderId="0" numFmtId="0" xfId="0" applyFont="1" quotePrefix="0">
      <alignment horizontal="center" vertical="center" wrapText="1"/>
    </xf>
    <xf fontId="2696" fillId="0" borderId="0" numFmtId="4" xfId="0" applyNumberFormat="1" applyFont="1" quotePrefix="0">
      <alignment horizontal="center" vertical="center"/>
    </xf>
    <xf fontId="2697" fillId="0" borderId="0" numFmtId="164" xfId="0" applyNumberFormat="1" applyFont="1" quotePrefix="0">
      <alignment horizontal="center" vertical="center"/>
    </xf>
    <xf fontId="2698" fillId="0" borderId="0" numFmtId="164" xfId="0" applyNumberFormat="1" applyFont="1" quotePrefix="0">
      <alignment horizontal="center" vertical="center"/>
    </xf>
    <xf fontId="2699" fillId="0" borderId="0" numFmtId="165" xfId="0" applyNumberFormat="1" applyFont="1" quotePrefix="0">
      <alignment horizontal="center" vertical="center"/>
    </xf>
    <xf fontId="2700" fillId="0" borderId="0" numFmtId="164" xfId="0" applyNumberFormat="1" applyFont="1" quotePrefix="0">
      <alignment horizontal="center" vertical="center"/>
    </xf>
    <xf fontId="2701" fillId="0" borderId="0" numFmtId="164" xfId="0" applyNumberFormat="1" applyFont="1" quotePrefix="0">
      <alignment horizontal="center" vertical="center" wrapText="1"/>
    </xf>
    <xf fontId="2702" fillId="0" borderId="0" numFmtId="4" xfId="0" applyNumberFormat="1" applyFont="1" quotePrefix="0">
      <alignment horizontal="center" vertical="center"/>
    </xf>
    <xf fontId="2703" fillId="0" borderId="0" numFmtId="164" xfId="0" applyNumberFormat="1" applyFont="1" quotePrefix="0">
      <alignment horizontal="center" vertical="center"/>
    </xf>
    <xf fontId="2704" fillId="0" borderId="0" numFmtId="0" xfId="0" applyFont="1" quotePrefix="0">
      <alignment horizontal="center" vertical="center" wrapText="1"/>
    </xf>
    <xf fontId="2705" fillId="0" borderId="0" numFmtId="4" xfId="0" applyNumberFormat="1" applyFont="1" quotePrefix="0">
      <alignment horizontal="center" vertical="center"/>
    </xf>
    <xf fontId="2706" fillId="0" borderId="0" numFmtId="164" xfId="0" applyNumberFormat="1" applyFont="1" quotePrefix="0">
      <alignment horizontal="center" vertical="center"/>
    </xf>
    <xf fontId="2707" fillId="0" borderId="0" numFmtId="164" xfId="0" applyNumberFormat="1" applyFont="1" quotePrefix="0">
      <alignment horizontal="center" vertical="center"/>
    </xf>
    <xf fontId="2708" fillId="0" borderId="0" numFmtId="165" xfId="0" applyNumberFormat="1" applyFont="1" quotePrefix="0">
      <alignment horizontal="center" vertical="center"/>
    </xf>
    <xf fontId="2709" fillId="0" borderId="0" numFmtId="164" xfId="0" applyNumberFormat="1" applyFont="1" quotePrefix="0">
      <alignment horizontal="center" vertical="center"/>
    </xf>
    <xf fontId="2710" fillId="0" borderId="0" numFmtId="164" xfId="0" applyNumberFormat="1" applyFont="1" quotePrefix="0">
      <alignment horizontal="center" vertical="center" wrapText="1"/>
    </xf>
    <xf fontId="2711" fillId="0" borderId="0" numFmtId="4" xfId="0" applyNumberFormat="1" applyFont="1" quotePrefix="0">
      <alignment horizontal="center" vertical="center"/>
    </xf>
    <xf fontId="2712" fillId="0" borderId="0" numFmtId="164" xfId="0" applyNumberFormat="1" applyFont="1" quotePrefix="0">
      <alignment horizontal="center" vertical="center"/>
    </xf>
    <xf fontId="2713" fillId="0" borderId="0" numFmtId="0" xfId="0" applyFont="1" quotePrefix="0">
      <alignment horizontal="center" vertical="center" wrapText="1"/>
    </xf>
    <xf fontId="2714" fillId="0" borderId="0" numFmtId="4" xfId="0" applyNumberFormat="1" applyFont="1" quotePrefix="0">
      <alignment horizontal="center" vertical="center"/>
    </xf>
    <xf fontId="2715" fillId="0" borderId="0" numFmtId="164" xfId="0" applyNumberFormat="1" applyFont="1" quotePrefix="0">
      <alignment horizontal="center" vertical="center"/>
    </xf>
    <xf fontId="2716" fillId="0" borderId="0" numFmtId="164" xfId="0" applyNumberFormat="1" applyFont="1" quotePrefix="0">
      <alignment horizontal="center" vertical="center"/>
    </xf>
    <xf fontId="2717" fillId="0" borderId="0" numFmtId="165" xfId="0" applyNumberFormat="1" applyFont="1" quotePrefix="0">
      <alignment horizontal="center" vertical="center"/>
    </xf>
    <xf fontId="2718" fillId="0" borderId="0" numFmtId="164" xfId="0" applyNumberFormat="1" applyFont="1" quotePrefix="0">
      <alignment horizontal="center" vertical="center"/>
    </xf>
    <xf fontId="2719" fillId="0" borderId="0" numFmtId="164" xfId="0" applyNumberFormat="1" applyFont="1" quotePrefix="0">
      <alignment horizontal="center" vertical="center" wrapText="1"/>
    </xf>
    <xf fontId="2720" fillId="0" borderId="0" numFmtId="4" xfId="0" applyNumberFormat="1" applyFont="1" quotePrefix="0">
      <alignment horizontal="center" vertical="center"/>
    </xf>
    <xf fontId="2721" fillId="0" borderId="0" numFmtId="164" xfId="0" applyNumberFormat="1" applyFont="1" quotePrefix="0">
      <alignment horizontal="center" vertical="center"/>
    </xf>
    <xf fontId="2722" fillId="0" borderId="0" numFmtId="0" xfId="0" applyFont="1" quotePrefix="0">
      <alignment horizontal="center" vertical="center" wrapText="1"/>
    </xf>
    <xf fontId="2723" fillId="0" borderId="0" numFmtId="4" xfId="0" applyNumberFormat="1" applyFont="1" quotePrefix="0">
      <alignment horizontal="center" vertical="center"/>
    </xf>
    <xf fontId="2724" fillId="0" borderId="0" numFmtId="164" xfId="0" applyNumberFormat="1" applyFont="1" quotePrefix="0">
      <alignment horizontal="center" vertical="center"/>
    </xf>
    <xf fontId="2725" fillId="0" borderId="0" numFmtId="164" xfId="0" applyNumberFormat="1" applyFont="1" quotePrefix="0">
      <alignment horizontal="center" vertical="center"/>
    </xf>
    <xf fontId="2726" fillId="0" borderId="0" numFmtId="165" xfId="0" applyNumberFormat="1" applyFont="1" quotePrefix="0">
      <alignment horizontal="center" vertical="center"/>
    </xf>
    <xf fontId="2727" fillId="0" borderId="0" numFmtId="164" xfId="0" applyNumberFormat="1" applyFont="1" quotePrefix="0">
      <alignment horizontal="center" vertical="center"/>
    </xf>
    <xf fontId="2728" fillId="0" borderId="0" numFmtId="164" xfId="0" applyNumberFormat="1" applyFont="1" quotePrefix="0">
      <alignment horizontal="center" vertical="center" wrapText="1"/>
    </xf>
    <xf fontId="2729" fillId="0" borderId="0" numFmtId="4" xfId="0" applyNumberFormat="1" applyFont="1" quotePrefix="0">
      <alignment horizontal="center" vertical="center"/>
    </xf>
    <xf fontId="2730" fillId="0" borderId="0" numFmtId="164" xfId="0" applyNumberFormat="1" applyFont="1" quotePrefix="0">
      <alignment horizontal="center" vertical="center"/>
    </xf>
    <xf fontId="2731" fillId="0" borderId="0" numFmtId="164" xfId="0" applyNumberFormat="1" applyFont="1" quotePrefix="0">
      <alignment horizontal="center" vertical="center" wrapText="1"/>
    </xf>
    <xf fontId="273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273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2733" fillId="0" borderId="0" numFmtId="0" xfId="0" applyFont="1" quotePrefix="0">
      <alignment horizontal="center" vertical="center" wrapText="1"/>
    </xf>
    <xf fontId="2734" fillId="0" borderId="0" numFmtId="4" xfId="0" applyNumberFormat="1" applyFont="1" quotePrefix="0">
      <alignment horizontal="center" vertical="center"/>
    </xf>
    <xf fontId="2735" fillId="0" borderId="0" numFmtId="164" xfId="0" applyNumberFormat="1" applyFont="1" quotePrefix="0">
      <alignment horizontal="center" vertical="center"/>
    </xf>
    <xf fontId="2736" fillId="0" borderId="0" numFmtId="164" xfId="0" applyNumberFormat="1" applyFont="1" quotePrefix="0">
      <alignment horizontal="center" vertical="center"/>
    </xf>
    <xf fontId="2737" fillId="0" borderId="0" numFmtId="165" xfId="0" applyNumberFormat="1" applyFont="1" quotePrefix="0">
      <alignment horizontal="center" vertical="center"/>
    </xf>
    <xf fontId="2738" fillId="0" borderId="0" numFmtId="164" xfId="0" applyNumberFormat="1" applyFont="1" quotePrefix="0">
      <alignment horizontal="center" vertical="center"/>
    </xf>
    <xf fontId="2739" fillId="0" borderId="0" numFmtId="164" xfId="0" applyNumberFormat="1" applyFont="1" quotePrefix="0">
      <alignment horizontal="center" vertical="center" wrapText="1"/>
    </xf>
    <xf fontId="2740" fillId="0" borderId="0" numFmtId="4" xfId="0" applyNumberFormat="1" applyFont="1" quotePrefix="0">
      <alignment horizontal="center" vertical="center"/>
    </xf>
    <xf fontId="2741" fillId="0" borderId="0" numFmtId="164" xfId="0" applyNumberFormat="1" applyFont="1" quotePrefix="0">
      <alignment horizontal="center" vertical="center"/>
    </xf>
    <xf fontId="2742" fillId="0" borderId="0" numFmtId="0" xfId="0" applyFont="1" quotePrefix="0">
      <alignment horizontal="center" vertical="center" wrapText="1"/>
    </xf>
    <xf fontId="2743" fillId="0" borderId="0" numFmtId="4" xfId="0" applyNumberFormat="1" applyFont="1" quotePrefix="0">
      <alignment horizontal="center" vertical="center"/>
    </xf>
    <xf fontId="2744" fillId="0" borderId="0" numFmtId="164" xfId="0" applyNumberFormat="1" applyFont="1" quotePrefix="0">
      <alignment horizontal="center" vertical="center"/>
    </xf>
    <xf fontId="2745" fillId="0" borderId="0" numFmtId="164" xfId="0" applyNumberFormat="1" applyFont="1" quotePrefix="0">
      <alignment horizontal="center" vertical="center"/>
    </xf>
    <xf fontId="2746" fillId="0" borderId="0" numFmtId="165" xfId="0" applyNumberFormat="1" applyFont="1" quotePrefix="0">
      <alignment horizontal="center" vertical="center"/>
    </xf>
    <xf fontId="2747" fillId="0" borderId="0" numFmtId="164" xfId="0" applyNumberFormat="1" applyFont="1" quotePrefix="0">
      <alignment horizontal="center" vertical="center"/>
    </xf>
    <xf fontId="2748" fillId="0" borderId="0" numFmtId="164" xfId="0" applyNumberFormat="1" applyFont="1" quotePrefix="0">
      <alignment horizontal="center" vertical="center" wrapText="1"/>
    </xf>
    <xf fontId="2749" fillId="0" borderId="0" numFmtId="4" xfId="0" applyNumberFormat="1" applyFont="1" quotePrefix="0">
      <alignment horizontal="center" vertical="center"/>
    </xf>
    <xf fontId="2750" fillId="0" borderId="0" numFmtId="164" xfId="0" applyNumberFormat="1" applyFont="1" quotePrefix="0">
      <alignment horizontal="center" vertical="center"/>
    </xf>
    <xf fontId="2751" fillId="0" borderId="0" numFmtId="0" xfId="0" applyFont="1" quotePrefix="0">
      <alignment horizontal="center" vertical="center" wrapText="1"/>
    </xf>
    <xf fontId="2752" fillId="0" borderId="0" numFmtId="4" xfId="0" applyNumberFormat="1" applyFont="1" quotePrefix="0">
      <alignment horizontal="center" vertical="center"/>
    </xf>
    <xf fontId="2753" fillId="0" borderId="0" numFmtId="164" xfId="0" applyNumberFormat="1" applyFont="1" quotePrefix="0">
      <alignment horizontal="center" vertical="center"/>
    </xf>
    <xf fontId="2754" fillId="0" borderId="0" numFmtId="164" xfId="0" applyNumberFormat="1" applyFont="1" quotePrefix="0">
      <alignment horizontal="center" vertical="center"/>
    </xf>
    <xf fontId="2755" fillId="0" borderId="0" numFmtId="165" xfId="0" applyNumberFormat="1" applyFont="1" quotePrefix="0">
      <alignment horizontal="center" vertical="center"/>
    </xf>
    <xf fontId="2756" fillId="0" borderId="0" numFmtId="164" xfId="0" applyNumberFormat="1" applyFont="1" quotePrefix="0">
      <alignment horizontal="center" vertical="center"/>
    </xf>
    <xf fontId="2757" fillId="0" borderId="0" numFmtId="164" xfId="0" applyNumberFormat="1" applyFont="1" quotePrefix="0">
      <alignment horizontal="center" vertical="center" wrapText="1"/>
    </xf>
    <xf fontId="2758" fillId="0" borderId="0" numFmtId="4" xfId="0" applyNumberFormat="1" applyFont="1" quotePrefix="0">
      <alignment horizontal="center" vertical="center"/>
    </xf>
    <xf fontId="2759" fillId="0" borderId="0" numFmtId="164" xfId="0" applyNumberFormat="1" applyFont="1" quotePrefix="0">
      <alignment horizontal="center" vertical="center"/>
    </xf>
    <xf fontId="2760" fillId="0" borderId="0" numFmtId="0" xfId="0" applyFont="1" quotePrefix="0">
      <alignment horizontal="center" vertical="center" wrapText="1"/>
    </xf>
    <xf fontId="2761" fillId="0" borderId="0" numFmtId="4" xfId="0" applyNumberFormat="1" applyFont="1" quotePrefix="0">
      <alignment horizontal="center" vertical="center"/>
    </xf>
    <xf fontId="2762" fillId="0" borderId="0" numFmtId="164" xfId="0" applyNumberFormat="1" applyFont="1" quotePrefix="0">
      <alignment horizontal="center" vertical="center"/>
    </xf>
    <xf fontId="2763" fillId="0" borderId="0" numFmtId="164" xfId="0" applyNumberFormat="1" applyFont="1" quotePrefix="0">
      <alignment horizontal="center" vertical="center"/>
    </xf>
    <xf fontId="2764" fillId="0" borderId="0" numFmtId="165" xfId="0" applyNumberFormat="1" applyFont="1" quotePrefix="0">
      <alignment horizontal="center" vertical="center"/>
    </xf>
    <xf fontId="2765" fillId="0" borderId="0" numFmtId="164" xfId="0" applyNumberFormat="1" applyFont="1" quotePrefix="0">
      <alignment horizontal="center" vertical="center"/>
    </xf>
    <xf fontId="2766" fillId="0" borderId="0" numFmtId="164" xfId="0" applyNumberFormat="1" applyFont="1" quotePrefix="0">
      <alignment horizontal="center" vertical="center" wrapText="1"/>
    </xf>
    <xf fontId="2767" fillId="0" borderId="0" numFmtId="4" xfId="0" applyNumberFormat="1" applyFont="1" quotePrefix="0">
      <alignment horizontal="center" vertical="center"/>
    </xf>
    <xf fontId="2768" fillId="0" borderId="0" numFmtId="164" xfId="0" applyNumberFormat="1" applyFont="1" quotePrefix="0">
      <alignment horizontal="center" vertical="center"/>
    </xf>
    <xf fontId="2769" fillId="0" borderId="0" numFmtId="0" xfId="0" applyFont="1" quotePrefix="0">
      <alignment horizontal="center" vertical="center" wrapText="1"/>
    </xf>
    <xf fontId="2770" fillId="0" borderId="0" numFmtId="4" xfId="0" applyNumberFormat="1" applyFont="1" quotePrefix="0">
      <alignment horizontal="center" vertical="center"/>
    </xf>
    <xf fontId="2771" fillId="0" borderId="0" numFmtId="164" xfId="0" applyNumberFormat="1" applyFont="1" quotePrefix="0">
      <alignment horizontal="center" vertical="center"/>
    </xf>
    <xf fontId="2772" fillId="0" borderId="0" numFmtId="164" xfId="0" applyNumberFormat="1" applyFont="1" quotePrefix="0">
      <alignment horizontal="center" vertical="center"/>
    </xf>
    <xf fontId="2773" fillId="0" borderId="0" numFmtId="165" xfId="0" applyNumberFormat="1" applyFont="1" quotePrefix="0">
      <alignment horizontal="center" vertical="center"/>
    </xf>
    <xf fontId="2774" fillId="0" borderId="0" numFmtId="164" xfId="0" applyNumberFormat="1" applyFont="1" quotePrefix="0">
      <alignment horizontal="center" vertical="center"/>
    </xf>
    <xf fontId="2775" fillId="0" borderId="0" numFmtId="164" xfId="0" applyNumberFormat="1" applyFont="1" quotePrefix="0">
      <alignment horizontal="center" vertical="center" wrapText="1"/>
    </xf>
    <xf fontId="2776" fillId="0" borderId="0" numFmtId="4" xfId="0" applyNumberFormat="1" applyFont="1" quotePrefix="0">
      <alignment horizontal="center" vertical="center"/>
    </xf>
    <xf fontId="2777" fillId="0" borderId="0" numFmtId="164" xfId="0" applyNumberFormat="1" applyFont="1" quotePrefix="0">
      <alignment horizontal="center" vertical="center"/>
    </xf>
    <xf fontId="2778" fillId="0" borderId="0" numFmtId="0" xfId="0" applyFont="1" quotePrefix="0">
      <alignment horizontal="center" vertical="center" wrapText="1"/>
    </xf>
    <xf fontId="2779" fillId="0" borderId="0" numFmtId="4" xfId="0" applyNumberFormat="1" applyFont="1" quotePrefix="0">
      <alignment horizontal="center" vertical="center"/>
    </xf>
    <xf fontId="2780" fillId="0" borderId="0" numFmtId="164" xfId="0" applyNumberFormat="1" applyFont="1" quotePrefix="0">
      <alignment horizontal="center" vertical="center"/>
    </xf>
    <xf fontId="2781" fillId="0" borderId="0" numFmtId="164" xfId="0" applyNumberFormat="1" applyFont="1" quotePrefix="0">
      <alignment horizontal="center" vertical="center"/>
    </xf>
    <xf fontId="2782" fillId="0" borderId="0" numFmtId="165" xfId="0" applyNumberFormat="1" applyFont="1" quotePrefix="0">
      <alignment horizontal="center" vertical="center"/>
    </xf>
    <xf fontId="2783" fillId="0" borderId="0" numFmtId="164" xfId="0" applyNumberFormat="1" applyFont="1" quotePrefix="0">
      <alignment horizontal="center" vertical="center"/>
    </xf>
    <xf fontId="2784" fillId="0" borderId="0" numFmtId="164" xfId="0" applyNumberFormat="1" applyFont="1" quotePrefix="0">
      <alignment horizontal="center" vertical="center" wrapText="1"/>
    </xf>
    <xf fontId="2785" fillId="0" borderId="0" numFmtId="4" xfId="0" applyNumberFormat="1" applyFont="1" quotePrefix="0">
      <alignment horizontal="center" vertical="center"/>
    </xf>
    <xf fontId="2786" fillId="0" borderId="0" numFmtId="164" xfId="0" applyNumberFormat="1" applyFont="1" quotePrefix="0">
      <alignment horizontal="center" vertical="center"/>
    </xf>
    <xf fontId="2787" fillId="0" borderId="0" numFmtId="0" xfId="0" applyFont="1" quotePrefix="0">
      <alignment horizontal="center" vertical="center" wrapText="1"/>
    </xf>
    <xf fontId="2788" fillId="0" borderId="0" numFmtId="4" xfId="0" applyNumberFormat="1" applyFont="1" quotePrefix="0">
      <alignment horizontal="center" vertical="center"/>
    </xf>
    <xf fontId="2789" fillId="0" borderId="0" numFmtId="164" xfId="0" applyNumberFormat="1" applyFont="1" quotePrefix="0">
      <alignment horizontal="center" vertical="center"/>
    </xf>
    <xf fontId="2790" fillId="0" borderId="0" numFmtId="164" xfId="0" applyNumberFormat="1" applyFont="1" quotePrefix="0">
      <alignment horizontal="center" vertical="center"/>
    </xf>
    <xf fontId="2791" fillId="0" borderId="0" numFmtId="165" xfId="0" applyNumberFormat="1" applyFont="1" quotePrefix="0">
      <alignment horizontal="center" vertical="center"/>
    </xf>
    <xf fontId="2792" fillId="0" borderId="0" numFmtId="164" xfId="0" applyNumberFormat="1" applyFont="1" quotePrefix="0">
      <alignment horizontal="center" vertical="center"/>
    </xf>
    <xf fontId="2793" fillId="0" borderId="0" numFmtId="164" xfId="0" applyNumberFormat="1" applyFont="1" quotePrefix="0">
      <alignment horizontal="center" vertical="center" wrapText="1"/>
    </xf>
    <xf fontId="2794" fillId="0" borderId="0" numFmtId="4" xfId="0" applyNumberFormat="1" applyFont="1" quotePrefix="0">
      <alignment horizontal="center" vertical="center"/>
    </xf>
    <xf fontId="2795" fillId="0" borderId="0" numFmtId="164" xfId="0" applyNumberFormat="1" applyFont="1" quotePrefix="0">
      <alignment horizontal="center" vertical="center"/>
    </xf>
    <xf fontId="2796" fillId="0" borderId="0" numFmtId="0" xfId="0" applyFont="1" quotePrefix="0">
      <alignment horizontal="center" vertical="center" wrapText="1"/>
    </xf>
    <xf fontId="2797" fillId="0" borderId="0" numFmtId="4" xfId="0" applyNumberFormat="1" applyFont="1" quotePrefix="0">
      <alignment horizontal="center" vertical="center"/>
    </xf>
    <xf fontId="2798" fillId="0" borderId="0" numFmtId="164" xfId="0" applyNumberFormat="1" applyFont="1" quotePrefix="0">
      <alignment horizontal="center" vertical="center"/>
    </xf>
    <xf fontId="2799" fillId="0" borderId="0" numFmtId="164" xfId="0" applyNumberFormat="1" applyFont="1" quotePrefix="0">
      <alignment horizontal="center" vertical="center"/>
    </xf>
    <xf fontId="2800" fillId="0" borderId="0" numFmtId="165" xfId="0" applyNumberFormat="1" applyFont="1" quotePrefix="0">
      <alignment horizontal="center" vertical="center"/>
    </xf>
    <xf fontId="2801" fillId="0" borderId="0" numFmtId="164" xfId="0" applyNumberFormat="1" applyFont="1" quotePrefix="0">
      <alignment horizontal="center" vertical="center"/>
    </xf>
    <xf fontId="2802" fillId="0" borderId="0" numFmtId="164" xfId="0" applyNumberFormat="1" applyFont="1" quotePrefix="0">
      <alignment horizontal="center" vertical="center" wrapText="1"/>
    </xf>
    <xf fontId="2803" fillId="0" borderId="0" numFmtId="4" xfId="0" applyNumberFormat="1" applyFont="1" quotePrefix="0">
      <alignment horizontal="center" vertical="center"/>
    </xf>
    <xf fontId="2804" fillId="0" borderId="0" numFmtId="164" xfId="0" applyNumberFormat="1" applyFont="1" quotePrefix="0">
      <alignment horizontal="center" vertical="center"/>
    </xf>
    <xf fontId="2805" fillId="0" borderId="0" numFmtId="0" xfId="0" applyFont="1" quotePrefix="0">
      <alignment horizontal="center" vertical="center" wrapText="1"/>
    </xf>
    <xf fontId="2806" fillId="0" borderId="0" numFmtId="4" xfId="0" applyNumberFormat="1" applyFont="1" quotePrefix="0">
      <alignment horizontal="center" vertical="center"/>
    </xf>
    <xf fontId="2807" fillId="0" borderId="0" numFmtId="164" xfId="0" applyNumberFormat="1" applyFont="1" quotePrefix="0">
      <alignment horizontal="center" vertical="center"/>
    </xf>
    <xf fontId="2808" fillId="0" borderId="0" numFmtId="164" xfId="0" applyNumberFormat="1" applyFont="1" quotePrefix="0">
      <alignment horizontal="center" vertical="center"/>
    </xf>
    <xf fontId="2809" fillId="0" borderId="0" numFmtId="165" xfId="0" applyNumberFormat="1" applyFont="1" quotePrefix="0">
      <alignment horizontal="center" vertical="center"/>
    </xf>
    <xf fontId="2810" fillId="0" borderId="0" numFmtId="164" xfId="0" applyNumberFormat="1" applyFont="1" quotePrefix="0">
      <alignment horizontal="center" vertical="center"/>
    </xf>
    <xf fontId="2811" fillId="0" borderId="0" numFmtId="164" xfId="0" applyNumberFormat="1" applyFont="1" quotePrefix="0">
      <alignment horizontal="center" vertical="center" wrapText="1"/>
    </xf>
    <xf fontId="2812" fillId="0" borderId="0" numFmtId="4" xfId="0" applyNumberFormat="1" applyFont="1" quotePrefix="0">
      <alignment horizontal="center" vertical="center"/>
    </xf>
    <xf fontId="2813" fillId="0" borderId="0" numFmtId="164" xfId="0" applyNumberFormat="1" applyFont="1" quotePrefix="0">
      <alignment horizontal="center" vertical="center"/>
    </xf>
    <xf fontId="2814" fillId="0" borderId="0" numFmtId="0" xfId="0" applyFont="1" quotePrefix="0">
      <alignment horizontal="center" vertical="center" wrapText="1"/>
    </xf>
    <xf fontId="2815" fillId="0" borderId="0" numFmtId="4" xfId="0" applyNumberFormat="1" applyFont="1" quotePrefix="0">
      <alignment horizontal="center" vertical="center"/>
    </xf>
    <xf fontId="2816" fillId="0" borderId="0" numFmtId="164" xfId="0" applyNumberFormat="1" applyFont="1" quotePrefix="0">
      <alignment horizontal="center" vertical="center"/>
    </xf>
    <xf fontId="2817" fillId="0" borderId="0" numFmtId="164" xfId="0" applyNumberFormat="1" applyFont="1" quotePrefix="0">
      <alignment horizontal="center" vertical="center"/>
    </xf>
    <xf fontId="2818" fillId="0" borderId="0" numFmtId="165" xfId="0" applyNumberFormat="1" applyFont="1" quotePrefix="0">
      <alignment horizontal="center" vertical="center"/>
    </xf>
    <xf fontId="2819" fillId="0" borderId="0" numFmtId="164" xfId="0" applyNumberFormat="1" applyFont="1" quotePrefix="0">
      <alignment horizontal="center" vertical="center"/>
    </xf>
    <xf fontId="2820" fillId="0" borderId="0" numFmtId="164" xfId="0" applyNumberFormat="1" applyFont="1" quotePrefix="0">
      <alignment horizontal="center" vertical="center" wrapText="1"/>
    </xf>
    <xf fontId="2821" fillId="0" borderId="0" numFmtId="4" xfId="0" applyNumberFormat="1" applyFont="1" quotePrefix="0">
      <alignment horizontal="center" vertical="center"/>
    </xf>
    <xf fontId="2822" fillId="0" borderId="0" numFmtId="164" xfId="0" applyNumberFormat="1" applyFont="1" quotePrefix="0">
      <alignment horizontal="center" vertical="center"/>
    </xf>
    <xf fontId="2823" fillId="0" borderId="0" numFmtId="0" xfId="0" applyFont="1" quotePrefix="0">
      <alignment horizontal="center" vertical="center" wrapText="1"/>
    </xf>
    <xf fontId="2824" fillId="0" borderId="0" numFmtId="4" xfId="0" applyNumberFormat="1" applyFont="1" quotePrefix="0">
      <alignment horizontal="center" vertical="center"/>
    </xf>
    <xf fontId="2825" fillId="0" borderId="0" numFmtId="164" xfId="0" applyNumberFormat="1" applyFont="1" quotePrefix="0">
      <alignment horizontal="center" vertical="center"/>
    </xf>
    <xf fontId="2826" fillId="0" borderId="0" numFmtId="164" xfId="0" applyNumberFormat="1" applyFont="1" quotePrefix="0">
      <alignment horizontal="center" vertical="center"/>
    </xf>
    <xf fontId="2827" fillId="0" borderId="0" numFmtId="165" xfId="0" applyNumberFormat="1" applyFont="1" quotePrefix="0">
      <alignment horizontal="center" vertical="center"/>
    </xf>
    <xf fontId="2828" fillId="0" borderId="0" numFmtId="164" xfId="0" applyNumberFormat="1" applyFont="1" quotePrefix="0">
      <alignment horizontal="center" vertical="center"/>
    </xf>
    <xf fontId="2829" fillId="0" borderId="0" numFmtId="164" xfId="0" applyNumberFormat="1" applyFont="1" quotePrefix="0">
      <alignment horizontal="center" vertical="center" wrapText="1"/>
    </xf>
    <xf fontId="2830" fillId="0" borderId="0" numFmtId="4" xfId="0" applyNumberFormat="1" applyFont="1" quotePrefix="0">
      <alignment horizontal="center" vertical="center"/>
    </xf>
    <xf fontId="2831" fillId="0" borderId="0" numFmtId="164" xfId="0" applyNumberFormat="1" applyFont="1" quotePrefix="0">
      <alignment horizontal="center" vertical="center"/>
    </xf>
    <xf fontId="2832" fillId="0" borderId="0" numFmtId="0" xfId="0" applyFont="1" quotePrefix="0">
      <alignment horizontal="center" vertical="center" wrapText="1"/>
    </xf>
    <xf fontId="2833" fillId="0" borderId="0" numFmtId="4" xfId="0" applyNumberFormat="1" applyFont="1" quotePrefix="0">
      <alignment horizontal="center" vertical="center"/>
    </xf>
    <xf fontId="2834" fillId="0" borderId="0" numFmtId="164" xfId="0" applyNumberFormat="1" applyFont="1" quotePrefix="0">
      <alignment horizontal="center" vertical="center"/>
    </xf>
    <xf fontId="2835" fillId="0" borderId="0" numFmtId="164" xfId="0" applyNumberFormat="1" applyFont="1" quotePrefix="0">
      <alignment horizontal="center" vertical="center"/>
    </xf>
    <xf fontId="2836" fillId="0" borderId="0" numFmtId="165" xfId="0" applyNumberFormat="1" applyFont="1" quotePrefix="0">
      <alignment horizontal="center" vertical="center"/>
    </xf>
    <xf fontId="2837" fillId="0" borderId="0" numFmtId="164" xfId="0" applyNumberFormat="1" applyFont="1" quotePrefix="0">
      <alignment horizontal="center" vertical="center"/>
    </xf>
    <xf fontId="2838" fillId="0" borderId="0" numFmtId="164" xfId="0" applyNumberFormat="1" applyFont="1" quotePrefix="0">
      <alignment horizontal="center" vertical="center" wrapText="1"/>
    </xf>
    <xf fontId="2839" fillId="0" borderId="0" numFmtId="4" xfId="0" applyNumberFormat="1" applyFont="1" quotePrefix="0">
      <alignment horizontal="center" vertical="center"/>
    </xf>
    <xf fontId="2840" fillId="0" borderId="0" numFmtId="164" xfId="0" applyNumberFormat="1" applyFont="1" quotePrefix="0">
      <alignment horizontal="center" vertical="center"/>
    </xf>
    <xf fontId="2841" fillId="0" borderId="0" numFmtId="0" xfId="0" applyFont="1" quotePrefix="0">
      <alignment horizontal="center" vertical="center" wrapText="1"/>
    </xf>
    <xf fontId="2842" fillId="0" borderId="0" numFmtId="4" xfId="0" applyNumberFormat="1" applyFont="1" quotePrefix="0">
      <alignment horizontal="center" vertical="center"/>
    </xf>
    <xf fontId="2843" fillId="0" borderId="0" numFmtId="164" xfId="0" applyNumberFormat="1" applyFont="1" quotePrefix="0">
      <alignment horizontal="center" vertical="center"/>
    </xf>
    <xf fontId="2844" fillId="0" borderId="0" numFmtId="164" xfId="0" applyNumberFormat="1" applyFont="1" quotePrefix="0">
      <alignment horizontal="center" vertical="center"/>
    </xf>
    <xf fontId="2845" fillId="0" borderId="0" numFmtId="165" xfId="0" applyNumberFormat="1" applyFont="1" quotePrefix="0">
      <alignment horizontal="center" vertical="center"/>
    </xf>
    <xf fontId="2846" fillId="0" borderId="0" numFmtId="164" xfId="0" applyNumberFormat="1" applyFont="1" quotePrefix="0">
      <alignment horizontal="center" vertical="center"/>
    </xf>
    <xf fontId="2847" fillId="0" borderId="0" numFmtId="164" xfId="0" applyNumberFormat="1" applyFont="1" quotePrefix="0">
      <alignment horizontal="center" vertical="center" wrapText="1"/>
    </xf>
    <xf fontId="2848" fillId="0" borderId="0" numFmtId="4" xfId="0" applyNumberFormat="1" applyFont="1" quotePrefix="0">
      <alignment horizontal="center" vertical="center"/>
    </xf>
    <xf fontId="2849" fillId="0" borderId="0" numFmtId="164" xfId="0" applyNumberFormat="1" applyFont="1" quotePrefix="0">
      <alignment horizontal="center" vertical="center"/>
    </xf>
    <xf fontId="2850" fillId="0" borderId="0" numFmtId="0" xfId="0" applyFont="1" quotePrefix="0">
      <alignment horizontal="center" vertical="center" wrapText="1"/>
    </xf>
    <xf fontId="2851" fillId="0" borderId="0" numFmtId="4" xfId="0" applyNumberFormat="1" applyFont="1" quotePrefix="0">
      <alignment horizontal="center" vertical="center"/>
    </xf>
    <xf fontId="2852" fillId="0" borderId="0" numFmtId="164" xfId="0" applyNumberFormat="1" applyFont="1" quotePrefix="0">
      <alignment horizontal="center" vertical="center"/>
    </xf>
    <xf fontId="2853" fillId="0" borderId="0" numFmtId="164" xfId="0" applyNumberFormat="1" applyFont="1" quotePrefix="0">
      <alignment horizontal="center" vertical="center"/>
    </xf>
    <xf fontId="2854" fillId="0" borderId="0" numFmtId="165" xfId="0" applyNumberFormat="1" applyFont="1" quotePrefix="0">
      <alignment horizontal="center" vertical="center"/>
    </xf>
    <xf fontId="2855" fillId="0" borderId="0" numFmtId="164" xfId="0" applyNumberFormat="1" applyFont="1" quotePrefix="0">
      <alignment horizontal="center" vertical="center"/>
    </xf>
    <xf fontId="2856" fillId="0" borderId="0" numFmtId="164" xfId="0" applyNumberFormat="1" applyFont="1" quotePrefix="0">
      <alignment horizontal="center" vertical="center" wrapText="1"/>
    </xf>
    <xf fontId="2857" fillId="0" borderId="0" numFmtId="4" xfId="0" applyNumberFormat="1" applyFont="1" quotePrefix="0">
      <alignment horizontal="center" vertical="center"/>
    </xf>
    <xf fontId="2858" fillId="0" borderId="0" numFmtId="164" xfId="0" applyNumberFormat="1" applyFont="1" quotePrefix="0">
      <alignment horizontal="center" vertical="center"/>
    </xf>
    <xf fontId="2859" fillId="0" borderId="0" numFmtId="0" xfId="0" applyFont="1" quotePrefix="0">
      <alignment horizontal="center" vertical="center" wrapText="1"/>
    </xf>
    <xf fontId="2860" fillId="0" borderId="0" numFmtId="4" xfId="0" applyNumberFormat="1" applyFont="1" quotePrefix="0">
      <alignment horizontal="center" vertical="center"/>
    </xf>
    <xf fontId="2861" fillId="0" borderId="0" numFmtId="164" xfId="0" applyNumberFormat="1" applyFont="1" quotePrefix="0">
      <alignment horizontal="center" vertical="center"/>
    </xf>
    <xf fontId="2862" fillId="0" borderId="0" numFmtId="164" xfId="0" applyNumberFormat="1" applyFont="1" quotePrefix="0">
      <alignment horizontal="center" vertical="center"/>
    </xf>
    <xf fontId="2863" fillId="0" borderId="0" numFmtId="165" xfId="0" applyNumberFormat="1" applyFont="1" quotePrefix="0">
      <alignment horizontal="center" vertical="center"/>
    </xf>
    <xf fontId="2864" fillId="0" borderId="0" numFmtId="164" xfId="0" applyNumberFormat="1" applyFont="1" quotePrefix="0">
      <alignment horizontal="center" vertical="center"/>
    </xf>
    <xf fontId="2865" fillId="0" borderId="0" numFmtId="164" xfId="0" applyNumberFormat="1" applyFont="1" quotePrefix="0">
      <alignment horizontal="center" vertical="center" wrapText="1"/>
    </xf>
    <xf fontId="2866" fillId="0" borderId="0" numFmtId="4" xfId="0" applyNumberFormat="1" applyFont="1" quotePrefix="0">
      <alignment horizontal="center" vertical="center"/>
    </xf>
    <xf fontId="2867" fillId="0" borderId="0" numFmtId="164" xfId="0" applyNumberFormat="1" applyFont="1" quotePrefix="0">
      <alignment horizontal="center" vertical="center"/>
    </xf>
    <xf fontId="2868" fillId="0" borderId="0" numFmtId="0" xfId="0" applyFont="1" quotePrefix="0">
      <alignment horizontal="center" vertical="center" wrapText="1"/>
    </xf>
    <xf fontId="2869" fillId="0" borderId="0" numFmtId="4" xfId="0" applyNumberFormat="1" applyFont="1" quotePrefix="0">
      <alignment horizontal="center" vertical="center"/>
    </xf>
    <xf fontId="2870" fillId="0" borderId="0" numFmtId="164" xfId="0" applyNumberFormat="1" applyFont="1" quotePrefix="0">
      <alignment horizontal="center" vertical="center"/>
    </xf>
    <xf fontId="2871" fillId="0" borderId="0" numFmtId="164" xfId="0" applyNumberFormat="1" applyFont="1" quotePrefix="0">
      <alignment horizontal="center" vertical="center"/>
    </xf>
    <xf fontId="2872" fillId="0" borderId="0" numFmtId="165" xfId="0" applyNumberFormat="1" applyFont="1" quotePrefix="0">
      <alignment horizontal="center" vertical="center"/>
    </xf>
    <xf fontId="2873" fillId="0" borderId="0" numFmtId="164" xfId="0" applyNumberFormat="1" applyFont="1" quotePrefix="0">
      <alignment horizontal="center" vertical="center"/>
    </xf>
    <xf fontId="2874" fillId="0" borderId="0" numFmtId="164" xfId="0" applyNumberFormat="1" applyFont="1" quotePrefix="0">
      <alignment horizontal="center" vertical="center" wrapText="1"/>
    </xf>
    <xf fontId="2875" fillId="0" borderId="0" numFmtId="4" xfId="0" applyNumberFormat="1" applyFont="1" quotePrefix="0">
      <alignment horizontal="center" vertical="center"/>
    </xf>
    <xf fontId="2876" fillId="0" borderId="0" numFmtId="164" xfId="0" applyNumberFormat="1" applyFont="1" quotePrefix="0">
      <alignment horizontal="center" vertical="center"/>
    </xf>
    <xf fontId="2877" fillId="0" borderId="0" numFmtId="164" xfId="0" applyNumberFormat="1" applyFont="1" quotePrefix="0">
      <alignment horizontal="center" vertical="center" wrapText="1"/>
    </xf>
    <xf fontId="2878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2878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2879" fillId="0" borderId="0" numFmtId="0" xfId="0" applyFont="1" quotePrefix="0">
      <alignment horizontal="center" vertical="center" wrapText="1"/>
    </xf>
    <xf fontId="2880" fillId="0" borderId="0" numFmtId="4" xfId="0" applyNumberFormat="1" applyFont="1" quotePrefix="0">
      <alignment horizontal="center" vertical="center"/>
    </xf>
    <xf fontId="2881" fillId="0" borderId="0" numFmtId="164" xfId="0" applyNumberFormat="1" applyFont="1" quotePrefix="0">
      <alignment horizontal="center" vertical="center"/>
    </xf>
    <xf fontId="2882" fillId="0" borderId="0" numFmtId="164" xfId="0" applyNumberFormat="1" applyFont="1" quotePrefix="0">
      <alignment horizontal="center" vertical="center"/>
    </xf>
    <xf fontId="2883" fillId="0" borderId="0" numFmtId="165" xfId="0" applyNumberFormat="1" applyFont="1" quotePrefix="0">
      <alignment horizontal="center" vertical="center"/>
    </xf>
    <xf fontId="2884" fillId="0" borderId="0" numFmtId="164" xfId="0" applyNumberFormat="1" applyFont="1" quotePrefix="0">
      <alignment horizontal="center" vertical="center"/>
    </xf>
    <xf fontId="2885" fillId="0" borderId="0" numFmtId="164" xfId="0" applyNumberFormat="1" applyFont="1" quotePrefix="0">
      <alignment horizontal="center" vertical="center" wrapText="1"/>
    </xf>
    <xf fontId="2886" fillId="0" borderId="0" numFmtId="4" xfId="0" applyNumberFormat="1" applyFont="1" quotePrefix="0">
      <alignment horizontal="center" vertical="center"/>
    </xf>
    <xf fontId="2887" fillId="0" borderId="0" numFmtId="164" xfId="0" applyNumberFormat="1" applyFont="1" quotePrefix="0">
      <alignment horizontal="center" vertical="center"/>
    </xf>
    <xf fontId="2888" fillId="0" borderId="0" numFmtId="0" xfId="0" applyFont="1" quotePrefix="0">
      <alignment horizontal="center" vertical="center" wrapText="1"/>
    </xf>
    <xf fontId="2889" fillId="0" borderId="0" numFmtId="4" xfId="0" applyNumberFormat="1" applyFont="1" quotePrefix="0">
      <alignment horizontal="center" vertical="center"/>
    </xf>
    <xf fontId="2890" fillId="0" borderId="0" numFmtId="164" xfId="0" applyNumberFormat="1" applyFont="1" quotePrefix="0">
      <alignment horizontal="center" vertical="center"/>
    </xf>
    <xf fontId="2891" fillId="0" borderId="0" numFmtId="164" xfId="0" applyNumberFormat="1" applyFont="1" quotePrefix="0">
      <alignment horizontal="center" vertical="center"/>
    </xf>
    <xf fontId="2892" fillId="0" borderId="0" numFmtId="165" xfId="0" applyNumberFormat="1" applyFont="1" quotePrefix="0">
      <alignment horizontal="center" vertical="center"/>
    </xf>
    <xf fontId="2893" fillId="0" borderId="0" numFmtId="164" xfId="0" applyNumberFormat="1" applyFont="1" quotePrefix="0">
      <alignment horizontal="center" vertical="center"/>
    </xf>
    <xf fontId="2894" fillId="0" borderId="0" numFmtId="164" xfId="0" applyNumberFormat="1" applyFont="1" quotePrefix="0">
      <alignment horizontal="center" vertical="center" wrapText="1"/>
    </xf>
    <xf fontId="2895" fillId="0" borderId="0" numFmtId="4" xfId="0" applyNumberFormat="1" applyFont="1" quotePrefix="0">
      <alignment horizontal="center" vertical="center"/>
    </xf>
    <xf fontId="2896" fillId="0" borderId="0" numFmtId="164" xfId="0" applyNumberFormat="1" applyFont="1" quotePrefix="0">
      <alignment horizontal="center" vertical="center"/>
    </xf>
    <xf fontId="2897" fillId="0" borderId="0" numFmtId="0" xfId="0" applyFont="1" quotePrefix="0">
      <alignment horizontal="center" vertical="center" wrapText="1"/>
    </xf>
    <xf fontId="2898" fillId="0" borderId="0" numFmtId="4" xfId="0" applyNumberFormat="1" applyFont="1" quotePrefix="0">
      <alignment horizontal="center" vertical="center"/>
    </xf>
    <xf fontId="2899" fillId="0" borderId="0" numFmtId="164" xfId="0" applyNumberFormat="1" applyFont="1" quotePrefix="0">
      <alignment horizontal="center" vertical="center"/>
    </xf>
    <xf fontId="2900" fillId="0" borderId="0" numFmtId="164" xfId="0" applyNumberFormat="1" applyFont="1" quotePrefix="0">
      <alignment horizontal="center" vertical="center"/>
    </xf>
    <xf fontId="2901" fillId="0" borderId="0" numFmtId="165" xfId="0" applyNumberFormat="1" applyFont="1" quotePrefix="0">
      <alignment horizontal="center" vertical="center"/>
    </xf>
    <xf fontId="2902" fillId="0" borderId="0" numFmtId="164" xfId="0" applyNumberFormat="1" applyFont="1" quotePrefix="0">
      <alignment horizontal="center" vertical="center"/>
    </xf>
    <xf fontId="2903" fillId="0" borderId="0" numFmtId="164" xfId="0" applyNumberFormat="1" applyFont="1" quotePrefix="0">
      <alignment horizontal="center" vertical="center" wrapText="1"/>
    </xf>
    <xf fontId="2904" fillId="0" borderId="0" numFmtId="4" xfId="0" applyNumberFormat="1" applyFont="1" quotePrefix="0">
      <alignment horizontal="center" vertical="center"/>
    </xf>
    <xf fontId="2905" fillId="0" borderId="0" numFmtId="164" xfId="0" applyNumberFormat="1" applyFont="1" quotePrefix="0">
      <alignment horizontal="center" vertical="center"/>
    </xf>
    <xf fontId="2906" fillId="0" borderId="0" numFmtId="0" xfId="0" applyFont="1" quotePrefix="0">
      <alignment horizontal="center" vertical="center" wrapText="1"/>
    </xf>
    <xf fontId="2907" fillId="0" borderId="0" numFmtId="4" xfId="0" applyNumberFormat="1" applyFont="1" quotePrefix="0">
      <alignment horizontal="center" vertical="center"/>
    </xf>
    <xf fontId="2908" fillId="0" borderId="0" numFmtId="164" xfId="0" applyNumberFormat="1" applyFont="1" quotePrefix="0">
      <alignment horizontal="center" vertical="center"/>
    </xf>
    <xf fontId="2909" fillId="0" borderId="0" numFmtId="164" xfId="0" applyNumberFormat="1" applyFont="1" quotePrefix="0">
      <alignment horizontal="center" vertical="center"/>
    </xf>
    <xf fontId="2910" fillId="0" borderId="0" numFmtId="165" xfId="0" applyNumberFormat="1" applyFont="1" quotePrefix="0">
      <alignment horizontal="center" vertical="center"/>
    </xf>
    <xf fontId="2911" fillId="0" borderId="0" numFmtId="164" xfId="0" applyNumberFormat="1" applyFont="1" quotePrefix="0">
      <alignment horizontal="center" vertical="center"/>
    </xf>
    <xf fontId="2912" fillId="0" borderId="0" numFmtId="164" xfId="0" applyNumberFormat="1" applyFont="1" quotePrefix="0">
      <alignment horizontal="center" vertical="center" wrapText="1"/>
    </xf>
    <xf fontId="2913" fillId="0" borderId="0" numFmtId="4" xfId="0" applyNumberFormat="1" applyFont="1" quotePrefix="0">
      <alignment horizontal="center" vertical="center"/>
    </xf>
    <xf fontId="2914" fillId="0" borderId="0" numFmtId="164" xfId="0" applyNumberFormat="1" applyFont="1" quotePrefix="0">
      <alignment horizontal="center" vertical="center"/>
    </xf>
    <xf fontId="2915" fillId="0" borderId="0" numFmtId="0" xfId="0" applyFont="1" quotePrefix="0">
      <alignment horizontal="center" vertical="center" wrapText="1"/>
    </xf>
    <xf fontId="2916" fillId="0" borderId="0" numFmtId="4" xfId="0" applyNumberFormat="1" applyFont="1" quotePrefix="0">
      <alignment horizontal="center" vertical="center"/>
    </xf>
    <xf fontId="2917" fillId="0" borderId="0" numFmtId="164" xfId="0" applyNumberFormat="1" applyFont="1" quotePrefix="0">
      <alignment horizontal="center" vertical="center"/>
    </xf>
    <xf fontId="2918" fillId="0" borderId="0" numFmtId="164" xfId="0" applyNumberFormat="1" applyFont="1" quotePrefix="0">
      <alignment horizontal="center" vertical="center"/>
    </xf>
    <xf fontId="2919" fillId="0" borderId="0" numFmtId="165" xfId="0" applyNumberFormat="1" applyFont="1" quotePrefix="0">
      <alignment horizontal="center" vertical="center"/>
    </xf>
    <xf fontId="2920" fillId="0" borderId="0" numFmtId="164" xfId="0" applyNumberFormat="1" applyFont="1" quotePrefix="0">
      <alignment horizontal="center" vertical="center"/>
    </xf>
    <xf fontId="2921" fillId="0" borderId="0" numFmtId="164" xfId="0" applyNumberFormat="1" applyFont="1" quotePrefix="0">
      <alignment horizontal="center" vertical="center" wrapText="1"/>
    </xf>
    <xf fontId="2922" fillId="0" borderId="0" numFmtId="4" xfId="0" applyNumberFormat="1" applyFont="1" quotePrefix="0">
      <alignment horizontal="center" vertical="center"/>
    </xf>
    <xf fontId="2923" fillId="0" borderId="0" numFmtId="164" xfId="0" applyNumberFormat="1" applyFont="1" quotePrefix="0">
      <alignment horizontal="center" vertical="center"/>
    </xf>
    <xf fontId="2924" fillId="0" borderId="0" numFmtId="0" xfId="0" applyFont="1" quotePrefix="0">
      <alignment horizontal="center" vertical="center" wrapText="1"/>
    </xf>
    <xf fontId="2925" fillId="0" borderId="0" numFmtId="4" xfId="0" applyNumberFormat="1" applyFont="1" quotePrefix="0">
      <alignment horizontal="center" vertical="center"/>
    </xf>
    <xf fontId="2926" fillId="0" borderId="0" numFmtId="164" xfId="0" applyNumberFormat="1" applyFont="1" quotePrefix="0">
      <alignment horizontal="center" vertical="center"/>
    </xf>
    <xf fontId="2927" fillId="0" borderId="0" numFmtId="164" xfId="0" applyNumberFormat="1" applyFont="1" quotePrefix="0">
      <alignment horizontal="center" vertical="center"/>
    </xf>
    <xf fontId="2928" fillId="0" borderId="0" numFmtId="165" xfId="0" applyNumberFormat="1" applyFont="1" quotePrefix="0">
      <alignment horizontal="center" vertical="center"/>
    </xf>
    <xf fontId="2929" fillId="0" borderId="0" numFmtId="164" xfId="0" applyNumberFormat="1" applyFont="1" quotePrefix="0">
      <alignment horizontal="center" vertical="center"/>
    </xf>
    <xf fontId="2930" fillId="0" borderId="0" numFmtId="164" xfId="0" applyNumberFormat="1" applyFont="1" quotePrefix="0">
      <alignment horizontal="center" vertical="center" wrapText="1"/>
    </xf>
    <xf fontId="2931" fillId="0" borderId="0" numFmtId="4" xfId="0" applyNumberFormat="1" applyFont="1" quotePrefix="0">
      <alignment horizontal="center" vertical="center"/>
    </xf>
    <xf fontId="2932" fillId="0" borderId="0" numFmtId="164" xfId="0" applyNumberFormat="1" applyFont="1" quotePrefix="0">
      <alignment horizontal="center" vertical="center"/>
    </xf>
    <xf fontId="2933" fillId="0" borderId="0" numFmtId="0" xfId="0" applyFont="1" quotePrefix="0">
      <alignment horizontal="center" vertical="center" wrapText="1"/>
    </xf>
    <xf fontId="2934" fillId="0" borderId="0" numFmtId="4" xfId="0" applyNumberFormat="1" applyFont="1" quotePrefix="0">
      <alignment horizontal="center" vertical="center"/>
    </xf>
    <xf fontId="2935" fillId="0" borderId="0" numFmtId="164" xfId="0" applyNumberFormat="1" applyFont="1" quotePrefix="0">
      <alignment horizontal="center" vertical="center"/>
    </xf>
    <xf fontId="2936" fillId="0" borderId="0" numFmtId="164" xfId="0" applyNumberFormat="1" applyFont="1" quotePrefix="0">
      <alignment horizontal="center" vertical="center"/>
    </xf>
    <xf fontId="2937" fillId="0" borderId="0" numFmtId="165" xfId="0" applyNumberFormat="1" applyFont="1" quotePrefix="0">
      <alignment horizontal="center" vertical="center"/>
    </xf>
    <xf fontId="2938" fillId="0" borderId="0" numFmtId="164" xfId="0" applyNumberFormat="1" applyFont="1" quotePrefix="0">
      <alignment horizontal="center" vertical="center"/>
    </xf>
    <xf fontId="2939" fillId="0" borderId="0" numFmtId="164" xfId="0" applyNumberFormat="1" applyFont="1" quotePrefix="0">
      <alignment horizontal="center" vertical="center" wrapText="1"/>
    </xf>
    <xf fontId="2940" fillId="0" borderId="0" numFmtId="4" xfId="0" applyNumberFormat="1" applyFont="1" quotePrefix="0">
      <alignment horizontal="center" vertical="center"/>
    </xf>
    <xf fontId="2941" fillId="0" borderId="0" numFmtId="164" xfId="0" applyNumberFormat="1" applyFont="1" quotePrefix="0">
      <alignment horizontal="center" vertical="center"/>
    </xf>
    <xf fontId="2942" fillId="0" borderId="0" numFmtId="0" xfId="0" applyFont="1" quotePrefix="0">
      <alignment horizontal="center" vertical="center" wrapText="1"/>
    </xf>
    <xf fontId="2943" fillId="0" borderId="0" numFmtId="4" xfId="0" applyNumberFormat="1" applyFont="1" quotePrefix="0">
      <alignment horizontal="center" vertical="center"/>
    </xf>
    <xf fontId="2944" fillId="0" borderId="0" numFmtId="164" xfId="0" applyNumberFormat="1" applyFont="1" quotePrefix="0">
      <alignment horizontal="center" vertical="center"/>
    </xf>
    <xf fontId="2945" fillId="0" borderId="0" numFmtId="164" xfId="0" applyNumberFormat="1" applyFont="1" quotePrefix="0">
      <alignment horizontal="center" vertical="center"/>
    </xf>
    <xf fontId="2946" fillId="0" borderId="0" numFmtId="165" xfId="0" applyNumberFormat="1" applyFont="1" quotePrefix="0">
      <alignment horizontal="center" vertical="center"/>
    </xf>
    <xf fontId="2947" fillId="0" borderId="0" numFmtId="164" xfId="0" applyNumberFormat="1" applyFont="1" quotePrefix="0">
      <alignment horizontal="center" vertical="center"/>
    </xf>
    <xf fontId="2948" fillId="0" borderId="0" numFmtId="164" xfId="0" applyNumberFormat="1" applyFont="1" quotePrefix="0">
      <alignment horizontal="center" vertical="center" wrapText="1"/>
    </xf>
    <xf fontId="2949" fillId="0" borderId="0" numFmtId="4" xfId="0" applyNumberFormat="1" applyFont="1" quotePrefix="0">
      <alignment horizontal="center" vertical="center"/>
    </xf>
    <xf fontId="2950" fillId="0" borderId="0" numFmtId="164" xfId="0" applyNumberFormat="1" applyFont="1" quotePrefix="0">
      <alignment horizontal="center" vertical="center"/>
    </xf>
    <xf fontId="2951" fillId="0" borderId="0" numFmtId="0" xfId="0" applyFont="1" quotePrefix="0">
      <alignment horizontal="center" vertical="center" wrapText="1"/>
    </xf>
    <xf fontId="2952" fillId="0" borderId="0" numFmtId="4" xfId="0" applyNumberFormat="1" applyFont="1" quotePrefix="0">
      <alignment horizontal="center" vertical="center"/>
    </xf>
    <xf fontId="2953" fillId="0" borderId="0" numFmtId="164" xfId="0" applyNumberFormat="1" applyFont="1" quotePrefix="0">
      <alignment horizontal="center" vertical="center"/>
    </xf>
    <xf fontId="2954" fillId="0" borderId="0" numFmtId="164" xfId="0" applyNumberFormat="1" applyFont="1" quotePrefix="0">
      <alignment horizontal="center" vertical="center"/>
    </xf>
    <xf fontId="2955" fillId="0" borderId="0" numFmtId="165" xfId="0" applyNumberFormat="1" applyFont="1" quotePrefix="0">
      <alignment horizontal="center" vertical="center"/>
    </xf>
    <xf fontId="2956" fillId="0" borderId="0" numFmtId="164" xfId="0" applyNumberFormat="1" applyFont="1" quotePrefix="0">
      <alignment horizontal="center" vertical="center"/>
    </xf>
    <xf fontId="2957" fillId="0" borderId="0" numFmtId="164" xfId="0" applyNumberFormat="1" applyFont="1" quotePrefix="0">
      <alignment horizontal="center" vertical="center" wrapText="1"/>
    </xf>
    <xf fontId="2958" fillId="0" borderId="0" numFmtId="4" xfId="0" applyNumberFormat="1" applyFont="1" quotePrefix="0">
      <alignment horizontal="center" vertical="center"/>
    </xf>
    <xf fontId="2959" fillId="0" borderId="0" numFmtId="164" xfId="0" applyNumberFormat="1" applyFont="1" quotePrefix="0">
      <alignment horizontal="center" vertical="center"/>
    </xf>
    <xf fontId="2960" fillId="0" borderId="0" numFmtId="164" xfId="0" applyNumberFormat="1" applyFont="1" quotePrefix="0">
      <alignment horizontal="center" vertical="center" wrapText="1"/>
    </xf>
    <xf fontId="2961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2961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2962" fillId="0" borderId="0" numFmtId="0" xfId="0" applyFont="1" quotePrefix="0">
      <alignment horizontal="center" vertical="center" wrapText="1"/>
    </xf>
    <xf fontId="2963" fillId="0" borderId="0" numFmtId="4" xfId="0" applyNumberFormat="1" applyFont="1" quotePrefix="0">
      <alignment horizontal="center" vertical="center"/>
    </xf>
    <xf fontId="2964" fillId="0" borderId="0" numFmtId="164" xfId="0" applyNumberFormat="1" applyFont="1" quotePrefix="0">
      <alignment horizontal="center" vertical="center"/>
    </xf>
    <xf fontId="2965" fillId="0" borderId="0" numFmtId="164" xfId="0" applyNumberFormat="1" applyFont="1" quotePrefix="0">
      <alignment horizontal="center" vertical="center"/>
    </xf>
    <xf fontId="2966" fillId="0" borderId="0" numFmtId="165" xfId="0" applyNumberFormat="1" applyFont="1" quotePrefix="0">
      <alignment horizontal="center" vertical="center"/>
    </xf>
    <xf fontId="2967" fillId="0" borderId="0" numFmtId="164" xfId="0" applyNumberFormat="1" applyFont="1" quotePrefix="0">
      <alignment horizontal="center" vertical="center"/>
    </xf>
    <xf fontId="2968" fillId="0" borderId="0" numFmtId="164" xfId="0" applyNumberFormat="1" applyFont="1" quotePrefix="0">
      <alignment horizontal="center" vertical="center" wrapText="1"/>
    </xf>
    <xf fontId="2969" fillId="0" borderId="0" numFmtId="4" xfId="0" applyNumberFormat="1" applyFont="1" quotePrefix="0">
      <alignment horizontal="center" vertical="center"/>
    </xf>
    <xf fontId="2970" fillId="0" borderId="0" numFmtId="164" xfId="0" applyNumberFormat="1" applyFont="1" quotePrefix="0">
      <alignment horizontal="center" vertical="center"/>
    </xf>
    <xf fontId="2971" fillId="0" borderId="0" numFmtId="0" xfId="0" applyFont="1" quotePrefix="0">
      <alignment horizontal="center" vertical="center" wrapText="1"/>
    </xf>
    <xf fontId="2972" fillId="0" borderId="0" numFmtId="4" xfId="0" applyNumberFormat="1" applyFont="1" quotePrefix="0">
      <alignment horizontal="center" vertical="center"/>
    </xf>
    <xf fontId="2973" fillId="0" borderId="0" numFmtId="164" xfId="0" applyNumberFormat="1" applyFont="1" quotePrefix="0">
      <alignment horizontal="center" vertical="center"/>
    </xf>
    <xf fontId="2974" fillId="0" borderId="0" numFmtId="164" xfId="0" applyNumberFormat="1" applyFont="1" quotePrefix="0">
      <alignment horizontal="center" vertical="center"/>
    </xf>
    <xf fontId="2975" fillId="0" borderId="0" numFmtId="165" xfId="0" applyNumberFormat="1" applyFont="1" quotePrefix="0">
      <alignment horizontal="center" vertical="center"/>
    </xf>
    <xf fontId="2976" fillId="0" borderId="0" numFmtId="164" xfId="0" applyNumberFormat="1" applyFont="1" quotePrefix="0">
      <alignment horizontal="center" vertical="center"/>
    </xf>
    <xf fontId="2977" fillId="0" borderId="0" numFmtId="164" xfId="0" applyNumberFormat="1" applyFont="1" quotePrefix="0">
      <alignment horizontal="center" vertical="center" wrapText="1"/>
    </xf>
    <xf fontId="2978" fillId="0" borderId="0" numFmtId="4" xfId="0" applyNumberFormat="1" applyFont="1" quotePrefix="0">
      <alignment horizontal="center" vertical="center"/>
    </xf>
    <xf fontId="2979" fillId="0" borderId="0" numFmtId="164" xfId="0" applyNumberFormat="1" applyFont="1" quotePrefix="0">
      <alignment horizontal="center" vertical="center"/>
    </xf>
    <xf fontId="2980" fillId="0" borderId="0" numFmtId="0" xfId="0" applyFont="1" quotePrefix="0">
      <alignment horizontal="center" vertical="center" wrapText="1"/>
    </xf>
    <xf fontId="2981" fillId="0" borderId="0" numFmtId="4" xfId="0" applyNumberFormat="1" applyFont="1" quotePrefix="0">
      <alignment horizontal="center" vertical="center"/>
    </xf>
    <xf fontId="2982" fillId="0" borderId="0" numFmtId="164" xfId="0" applyNumberFormat="1" applyFont="1" quotePrefix="0">
      <alignment horizontal="center" vertical="center"/>
    </xf>
    <xf fontId="2983" fillId="0" borderId="0" numFmtId="164" xfId="0" applyNumberFormat="1" applyFont="1" quotePrefix="0">
      <alignment horizontal="center" vertical="center"/>
    </xf>
    <xf fontId="2984" fillId="0" borderId="0" numFmtId="165" xfId="0" applyNumberFormat="1" applyFont="1" quotePrefix="0">
      <alignment horizontal="center" vertical="center"/>
    </xf>
    <xf fontId="2985" fillId="0" borderId="0" numFmtId="164" xfId="0" applyNumberFormat="1" applyFont="1" quotePrefix="0">
      <alignment horizontal="center" vertical="center"/>
    </xf>
    <xf fontId="2986" fillId="0" borderId="0" numFmtId="164" xfId="0" applyNumberFormat="1" applyFont="1" quotePrefix="0">
      <alignment horizontal="center" vertical="center" wrapText="1"/>
    </xf>
    <xf fontId="2987" fillId="0" borderId="0" numFmtId="4" xfId="0" applyNumberFormat="1" applyFont="1" quotePrefix="0">
      <alignment horizontal="center" vertical="center"/>
    </xf>
    <xf fontId="2988" fillId="0" borderId="0" numFmtId="164" xfId="0" applyNumberFormat="1" applyFont="1" quotePrefix="0">
      <alignment horizontal="center" vertical="center"/>
    </xf>
    <xf fontId="2989" fillId="0" borderId="0" numFmtId="0" xfId="0" applyFont="1" quotePrefix="0">
      <alignment horizontal="center" vertical="center" wrapText="1"/>
    </xf>
    <xf fontId="2990" fillId="0" borderId="0" numFmtId="4" xfId="0" applyNumberFormat="1" applyFont="1" quotePrefix="0">
      <alignment horizontal="center" vertical="center"/>
    </xf>
    <xf fontId="2991" fillId="0" borderId="0" numFmtId="164" xfId="0" applyNumberFormat="1" applyFont="1" quotePrefix="0">
      <alignment horizontal="center" vertical="center"/>
    </xf>
    <xf fontId="2992" fillId="0" borderId="0" numFmtId="164" xfId="0" applyNumberFormat="1" applyFont="1" quotePrefix="0">
      <alignment horizontal="center" vertical="center"/>
    </xf>
    <xf fontId="2993" fillId="0" borderId="0" numFmtId="165" xfId="0" applyNumberFormat="1" applyFont="1" quotePrefix="0">
      <alignment horizontal="center" vertical="center"/>
    </xf>
    <xf fontId="2994" fillId="0" borderId="0" numFmtId="164" xfId="0" applyNumberFormat="1" applyFont="1" quotePrefix="0">
      <alignment horizontal="center" vertical="center"/>
    </xf>
    <xf fontId="2995" fillId="0" borderId="0" numFmtId="164" xfId="0" applyNumberFormat="1" applyFont="1" quotePrefix="0">
      <alignment horizontal="center" vertical="center" wrapText="1"/>
    </xf>
    <xf fontId="2996" fillId="0" borderId="0" numFmtId="4" xfId="0" applyNumberFormat="1" applyFont="1" quotePrefix="0">
      <alignment horizontal="center" vertical="center"/>
    </xf>
    <xf fontId="2997" fillId="0" borderId="0" numFmtId="164" xfId="0" applyNumberFormat="1" applyFont="1" quotePrefix="0">
      <alignment horizontal="center" vertical="center"/>
    </xf>
    <xf fontId="2998" fillId="0" borderId="0" numFmtId="0" xfId="0" applyFont="1" quotePrefix="0">
      <alignment horizontal="center" vertical="center" wrapText="1"/>
    </xf>
    <xf fontId="2999" fillId="0" borderId="0" numFmtId="4" xfId="0" applyNumberFormat="1" applyFont="1" quotePrefix="0">
      <alignment horizontal="center" vertical="center"/>
    </xf>
    <xf fontId="3000" fillId="0" borderId="0" numFmtId="164" xfId="0" applyNumberFormat="1" applyFont="1" quotePrefix="0">
      <alignment horizontal="center" vertical="center"/>
    </xf>
    <xf fontId="3001" fillId="0" borderId="0" numFmtId="164" xfId="0" applyNumberFormat="1" applyFont="1" quotePrefix="0">
      <alignment horizontal="center" vertical="center"/>
    </xf>
    <xf fontId="3002" fillId="0" borderId="0" numFmtId="165" xfId="0" applyNumberFormat="1" applyFont="1" quotePrefix="0">
      <alignment horizontal="center" vertical="center"/>
    </xf>
    <xf fontId="3003" fillId="0" borderId="0" numFmtId="164" xfId="0" applyNumberFormat="1" applyFont="1" quotePrefix="0">
      <alignment horizontal="center" vertical="center"/>
    </xf>
    <xf fontId="3004" fillId="0" borderId="0" numFmtId="164" xfId="0" applyNumberFormat="1" applyFont="1" quotePrefix="0">
      <alignment horizontal="center" vertical="center" wrapText="1"/>
    </xf>
    <xf fontId="3005" fillId="0" borderId="0" numFmtId="4" xfId="0" applyNumberFormat="1" applyFont="1" quotePrefix="0">
      <alignment horizontal="center" vertical="center"/>
    </xf>
    <xf fontId="3006" fillId="0" borderId="0" numFmtId="164" xfId="0" applyNumberFormat="1" applyFont="1" quotePrefix="0">
      <alignment horizontal="center" vertical="center"/>
    </xf>
    <xf fontId="3007" fillId="0" borderId="0" numFmtId="0" xfId="0" applyFont="1" quotePrefix="0">
      <alignment horizontal="center" vertical="center" wrapText="1"/>
    </xf>
    <xf fontId="3008" fillId="0" borderId="0" numFmtId="4" xfId="0" applyNumberFormat="1" applyFont="1" quotePrefix="0">
      <alignment horizontal="center" vertical="center"/>
    </xf>
    <xf fontId="3009" fillId="0" borderId="0" numFmtId="164" xfId="0" applyNumberFormat="1" applyFont="1" quotePrefix="0">
      <alignment horizontal="center" vertical="center"/>
    </xf>
    <xf fontId="3010" fillId="0" borderId="0" numFmtId="164" xfId="0" applyNumberFormat="1" applyFont="1" quotePrefix="0">
      <alignment horizontal="center" vertical="center"/>
    </xf>
    <xf fontId="3011" fillId="0" borderId="0" numFmtId="165" xfId="0" applyNumberFormat="1" applyFont="1" quotePrefix="0">
      <alignment horizontal="center" vertical="center"/>
    </xf>
    <xf fontId="3012" fillId="0" borderId="0" numFmtId="164" xfId="0" applyNumberFormat="1" applyFont="1" quotePrefix="0">
      <alignment horizontal="center" vertical="center"/>
    </xf>
    <xf fontId="3013" fillId="0" borderId="0" numFmtId="164" xfId="0" applyNumberFormat="1" applyFont="1" quotePrefix="0">
      <alignment horizontal="center" vertical="center" wrapText="1"/>
    </xf>
    <xf fontId="3014" fillId="0" borderId="0" numFmtId="4" xfId="0" applyNumberFormat="1" applyFont="1" quotePrefix="0">
      <alignment horizontal="center" vertical="center"/>
    </xf>
    <xf fontId="3015" fillId="0" borderId="0" numFmtId="164" xfId="0" applyNumberFormat="1" applyFont="1" quotePrefix="0">
      <alignment horizontal="center" vertical="center"/>
    </xf>
    <xf fontId="3016" fillId="0" borderId="0" numFmtId="0" xfId="0" applyFont="1" quotePrefix="0">
      <alignment horizontal="center" vertical="center" wrapText="1"/>
    </xf>
    <xf fontId="3017" fillId="0" borderId="0" numFmtId="4" xfId="0" applyNumberFormat="1" applyFont="1" quotePrefix="0">
      <alignment horizontal="center" vertical="center"/>
    </xf>
    <xf fontId="3018" fillId="0" borderId="0" numFmtId="164" xfId="0" applyNumberFormat="1" applyFont="1" quotePrefix="0">
      <alignment horizontal="center" vertical="center"/>
    </xf>
    <xf fontId="3019" fillId="0" borderId="0" numFmtId="164" xfId="0" applyNumberFormat="1" applyFont="1" quotePrefix="0">
      <alignment horizontal="center" vertical="center"/>
    </xf>
    <xf fontId="3020" fillId="0" borderId="0" numFmtId="165" xfId="0" applyNumberFormat="1" applyFont="1" quotePrefix="0">
      <alignment horizontal="center" vertical="center"/>
    </xf>
    <xf fontId="3021" fillId="0" borderId="0" numFmtId="164" xfId="0" applyNumberFormat="1" applyFont="1" quotePrefix="0">
      <alignment horizontal="center" vertical="center"/>
    </xf>
    <xf fontId="3022" fillId="0" borderId="0" numFmtId="164" xfId="0" applyNumberFormat="1" applyFont="1" quotePrefix="0">
      <alignment horizontal="center" vertical="center" wrapText="1"/>
    </xf>
    <xf fontId="3023" fillId="0" borderId="0" numFmtId="4" xfId="0" applyNumberFormat="1" applyFont="1" quotePrefix="0">
      <alignment horizontal="center" vertical="center"/>
    </xf>
    <xf fontId="3024" fillId="0" borderId="0" numFmtId="164" xfId="0" applyNumberFormat="1" applyFont="1" quotePrefix="0">
      <alignment horizontal="center" vertical="center"/>
    </xf>
    <xf fontId="3025" fillId="0" borderId="0" numFmtId="0" xfId="0" applyFont="1" quotePrefix="0">
      <alignment horizontal="center" vertical="center" wrapText="1"/>
    </xf>
    <xf fontId="3026" fillId="0" borderId="0" numFmtId="4" xfId="0" applyNumberFormat="1" applyFont="1" quotePrefix="0">
      <alignment horizontal="center" vertical="center"/>
    </xf>
    <xf fontId="3027" fillId="0" borderId="0" numFmtId="164" xfId="0" applyNumberFormat="1" applyFont="1" quotePrefix="0">
      <alignment horizontal="center" vertical="center"/>
    </xf>
    <xf fontId="3028" fillId="0" borderId="0" numFmtId="164" xfId="0" applyNumberFormat="1" applyFont="1" quotePrefix="0">
      <alignment horizontal="center" vertical="center"/>
    </xf>
    <xf fontId="3029" fillId="0" borderId="0" numFmtId="165" xfId="0" applyNumberFormat="1" applyFont="1" quotePrefix="0">
      <alignment horizontal="center" vertical="center"/>
    </xf>
    <xf fontId="3030" fillId="0" borderId="0" numFmtId="164" xfId="0" applyNumberFormat="1" applyFont="1" quotePrefix="0">
      <alignment horizontal="center" vertical="center"/>
    </xf>
    <xf fontId="3031" fillId="0" borderId="0" numFmtId="164" xfId="0" applyNumberFormat="1" applyFont="1" quotePrefix="0">
      <alignment horizontal="center" vertical="center" wrapText="1"/>
    </xf>
    <xf fontId="3032" fillId="0" borderId="0" numFmtId="4" xfId="0" applyNumberFormat="1" applyFont="1" quotePrefix="0">
      <alignment horizontal="center" vertical="center"/>
    </xf>
    <xf fontId="3033" fillId="0" borderId="0" numFmtId="164" xfId="0" applyNumberFormat="1" applyFont="1" quotePrefix="0">
      <alignment horizontal="center" vertical="center"/>
    </xf>
    <xf fontId="3034" fillId="0" borderId="0" numFmtId="0" xfId="0" applyFont="1" quotePrefix="0">
      <alignment horizontal="center" vertical="center" wrapText="1"/>
    </xf>
    <xf fontId="3035" fillId="0" borderId="0" numFmtId="4" xfId="0" applyNumberFormat="1" applyFont="1" quotePrefix="0">
      <alignment horizontal="center" vertical="center"/>
    </xf>
    <xf fontId="3036" fillId="0" borderId="0" numFmtId="164" xfId="0" applyNumberFormat="1" applyFont="1" quotePrefix="0">
      <alignment horizontal="center" vertical="center"/>
    </xf>
    <xf fontId="3037" fillId="0" borderId="0" numFmtId="164" xfId="0" applyNumberFormat="1" applyFont="1" quotePrefix="0">
      <alignment horizontal="center" vertical="center"/>
    </xf>
    <xf fontId="3038" fillId="0" borderId="0" numFmtId="165" xfId="0" applyNumberFormat="1" applyFont="1" quotePrefix="0">
      <alignment horizontal="center" vertical="center"/>
    </xf>
    <xf fontId="3039" fillId="0" borderId="0" numFmtId="164" xfId="0" applyNumberFormat="1" applyFont="1" quotePrefix="0">
      <alignment horizontal="center" vertical="center"/>
    </xf>
    <xf fontId="3040" fillId="0" borderId="0" numFmtId="164" xfId="0" applyNumberFormat="1" applyFont="1" quotePrefix="0">
      <alignment horizontal="center" vertical="center" wrapText="1"/>
    </xf>
    <xf fontId="3041" fillId="0" borderId="0" numFmtId="4" xfId="0" applyNumberFormat="1" applyFont="1" quotePrefix="0">
      <alignment horizontal="center" vertical="center"/>
    </xf>
    <xf fontId="3042" fillId="0" borderId="0" numFmtId="164" xfId="0" applyNumberFormat="1" applyFont="1" quotePrefix="0">
      <alignment horizontal="center" vertical="center"/>
    </xf>
    <xf fontId="3043" fillId="0" borderId="0" numFmtId="0" xfId="0" applyFont="1" quotePrefix="0">
      <alignment horizontal="center" vertical="center" wrapText="1"/>
    </xf>
    <xf fontId="3044" fillId="0" borderId="0" numFmtId="4" xfId="0" applyNumberFormat="1" applyFont="1" quotePrefix="0">
      <alignment horizontal="center" vertical="center"/>
    </xf>
    <xf fontId="3045" fillId="0" borderId="0" numFmtId="164" xfId="0" applyNumberFormat="1" applyFont="1" quotePrefix="0">
      <alignment horizontal="center" vertical="center"/>
    </xf>
    <xf fontId="3046" fillId="0" borderId="0" numFmtId="164" xfId="0" applyNumberFormat="1" applyFont="1" quotePrefix="0">
      <alignment horizontal="center" vertical="center"/>
    </xf>
    <xf fontId="3047" fillId="0" borderId="0" numFmtId="165" xfId="0" applyNumberFormat="1" applyFont="1" quotePrefix="0">
      <alignment horizontal="center" vertical="center"/>
    </xf>
    <xf fontId="3048" fillId="0" borderId="0" numFmtId="164" xfId="0" applyNumberFormat="1" applyFont="1" quotePrefix="0">
      <alignment horizontal="center" vertical="center"/>
    </xf>
    <xf fontId="3049" fillId="0" borderId="0" numFmtId="164" xfId="0" applyNumberFormat="1" applyFont="1" quotePrefix="0">
      <alignment horizontal="center" vertical="center" wrapText="1"/>
    </xf>
    <xf fontId="3050" fillId="0" borderId="0" numFmtId="4" xfId="0" applyNumberFormat="1" applyFont="1" quotePrefix="0">
      <alignment horizontal="center" vertical="center"/>
    </xf>
    <xf fontId="3051" fillId="0" borderId="0" numFmtId="164" xfId="0" applyNumberFormat="1" applyFont="1" quotePrefix="0">
      <alignment horizontal="center" vertical="center"/>
    </xf>
    <xf fontId="3052" fillId="0" borderId="0" numFmtId="0" xfId="0" applyFont="1" quotePrefix="0">
      <alignment horizontal="center" vertical="center" wrapText="1"/>
    </xf>
    <xf fontId="3053" fillId="0" borderId="0" numFmtId="4" xfId="0" applyNumberFormat="1" applyFont="1" quotePrefix="0">
      <alignment horizontal="center" vertical="center"/>
    </xf>
    <xf fontId="3054" fillId="0" borderId="0" numFmtId="164" xfId="0" applyNumberFormat="1" applyFont="1" quotePrefix="0">
      <alignment horizontal="center" vertical="center"/>
    </xf>
    <xf fontId="3055" fillId="0" borderId="0" numFmtId="164" xfId="0" applyNumberFormat="1" applyFont="1" quotePrefix="0">
      <alignment horizontal="center" vertical="center"/>
    </xf>
    <xf fontId="3056" fillId="0" borderId="0" numFmtId="165" xfId="0" applyNumberFormat="1" applyFont="1" quotePrefix="0">
      <alignment horizontal="center" vertical="center"/>
    </xf>
    <xf fontId="3057" fillId="0" borderId="0" numFmtId="164" xfId="0" applyNumberFormat="1" applyFont="1" quotePrefix="0">
      <alignment horizontal="center" vertical="center"/>
    </xf>
    <xf fontId="3058" fillId="0" borderId="0" numFmtId="164" xfId="0" applyNumberFormat="1" applyFont="1" quotePrefix="0">
      <alignment horizontal="center" vertical="center" wrapText="1"/>
    </xf>
    <xf fontId="3059" fillId="0" borderId="0" numFmtId="4" xfId="0" applyNumberFormat="1" applyFont="1" quotePrefix="0">
      <alignment horizontal="center" vertical="center"/>
    </xf>
    <xf fontId="3060" fillId="0" borderId="0" numFmtId="164" xfId="0" applyNumberFormat="1" applyFont="1" quotePrefix="0">
      <alignment horizontal="center" vertical="center"/>
    </xf>
    <xf fontId="3061" fillId="0" borderId="0" numFmtId="0" xfId="0" applyFont="1" quotePrefix="0">
      <alignment horizontal="center" vertical="center" wrapText="1"/>
    </xf>
    <xf fontId="3062" fillId="0" borderId="0" numFmtId="4" xfId="0" applyNumberFormat="1" applyFont="1" quotePrefix="0">
      <alignment horizontal="center" vertical="center"/>
    </xf>
    <xf fontId="3063" fillId="0" borderId="0" numFmtId="164" xfId="0" applyNumberFormat="1" applyFont="1" quotePrefix="0">
      <alignment horizontal="center" vertical="center"/>
    </xf>
    <xf fontId="3064" fillId="0" borderId="0" numFmtId="164" xfId="0" applyNumberFormat="1" applyFont="1" quotePrefix="0">
      <alignment horizontal="center" vertical="center"/>
    </xf>
    <xf fontId="3065" fillId="0" borderId="0" numFmtId="165" xfId="0" applyNumberFormat="1" applyFont="1" quotePrefix="0">
      <alignment horizontal="center" vertical="center"/>
    </xf>
    <xf fontId="3066" fillId="0" borderId="0" numFmtId="164" xfId="0" applyNumberFormat="1" applyFont="1" quotePrefix="0">
      <alignment horizontal="center" vertical="center"/>
    </xf>
    <xf fontId="3067" fillId="0" borderId="0" numFmtId="164" xfId="0" applyNumberFormat="1" applyFont="1" quotePrefix="0">
      <alignment horizontal="center" vertical="center" wrapText="1"/>
    </xf>
    <xf fontId="3068" fillId="0" borderId="0" numFmtId="4" xfId="0" applyNumberFormat="1" applyFont="1" quotePrefix="0">
      <alignment horizontal="center" vertical="center"/>
    </xf>
    <xf fontId="3069" fillId="0" borderId="0" numFmtId="164" xfId="0" applyNumberFormat="1" applyFont="1" quotePrefix="0">
      <alignment horizontal="center" vertical="center"/>
    </xf>
    <xf fontId="3070" fillId="0" borderId="0" numFmtId="0" xfId="0" applyFont="1" quotePrefix="0">
      <alignment horizontal="center" vertical="center" wrapText="1"/>
    </xf>
    <xf fontId="3071" fillId="0" borderId="0" numFmtId="4" xfId="0" applyNumberFormat="1" applyFont="1" quotePrefix="0">
      <alignment horizontal="center" vertical="center"/>
    </xf>
    <xf fontId="3072" fillId="0" borderId="0" numFmtId="164" xfId="0" applyNumberFormat="1" applyFont="1" quotePrefix="0">
      <alignment horizontal="center" vertical="center"/>
    </xf>
    <xf fontId="3073" fillId="0" borderId="0" numFmtId="164" xfId="0" applyNumberFormat="1" applyFont="1" quotePrefix="0">
      <alignment horizontal="center" vertical="center"/>
    </xf>
    <xf fontId="3074" fillId="0" borderId="0" numFmtId="165" xfId="0" applyNumberFormat="1" applyFont="1" quotePrefix="0">
      <alignment horizontal="center" vertical="center"/>
    </xf>
    <xf fontId="3075" fillId="0" borderId="0" numFmtId="164" xfId="0" applyNumberFormat="1" applyFont="1" quotePrefix="0">
      <alignment horizontal="center" vertical="center"/>
    </xf>
    <xf fontId="3076" fillId="0" borderId="0" numFmtId="164" xfId="0" applyNumberFormat="1" applyFont="1" quotePrefix="0">
      <alignment horizontal="center" vertical="center" wrapText="1"/>
    </xf>
    <xf fontId="3077" fillId="0" borderId="0" numFmtId="4" xfId="0" applyNumberFormat="1" applyFont="1" quotePrefix="0">
      <alignment horizontal="center" vertical="center"/>
    </xf>
    <xf fontId="3078" fillId="0" borderId="0" numFmtId="164" xfId="0" applyNumberFormat="1" applyFont="1" quotePrefix="0">
      <alignment horizontal="center" vertical="center"/>
    </xf>
    <xf fontId="3079" fillId="0" borderId="0" numFmtId="0" xfId="0" applyFont="1" quotePrefix="0">
      <alignment horizontal="center" vertical="center" wrapText="1"/>
    </xf>
    <xf fontId="3080" fillId="0" borderId="0" numFmtId="4" xfId="0" applyNumberFormat="1" applyFont="1" quotePrefix="0">
      <alignment horizontal="center" vertical="center"/>
    </xf>
    <xf fontId="3081" fillId="0" borderId="0" numFmtId="164" xfId="0" applyNumberFormat="1" applyFont="1" quotePrefix="0">
      <alignment horizontal="center" vertical="center"/>
    </xf>
    <xf fontId="3082" fillId="0" borderId="0" numFmtId="164" xfId="0" applyNumberFormat="1" applyFont="1" quotePrefix="0">
      <alignment horizontal="center" vertical="center"/>
    </xf>
    <xf fontId="3083" fillId="0" borderId="0" numFmtId="165" xfId="0" applyNumberFormat="1" applyFont="1" quotePrefix="0">
      <alignment horizontal="center" vertical="center"/>
    </xf>
    <xf fontId="3084" fillId="0" borderId="0" numFmtId="164" xfId="0" applyNumberFormat="1" applyFont="1" quotePrefix="0">
      <alignment horizontal="center" vertical="center"/>
    </xf>
    <xf fontId="3085" fillId="0" borderId="0" numFmtId="164" xfId="0" applyNumberFormat="1" applyFont="1" quotePrefix="0">
      <alignment horizontal="center" vertical="center" wrapText="1"/>
    </xf>
    <xf fontId="3086" fillId="0" borderId="0" numFmtId="4" xfId="0" applyNumberFormat="1" applyFont="1" quotePrefix="0">
      <alignment horizontal="center" vertical="center"/>
    </xf>
    <xf fontId="3087" fillId="0" borderId="0" numFmtId="164" xfId="0" applyNumberFormat="1" applyFont="1" quotePrefix="0">
      <alignment horizontal="center" vertical="center"/>
    </xf>
    <xf fontId="3088" fillId="0" borderId="0" numFmtId="164" xfId="0" applyNumberFormat="1" applyFont="1" quotePrefix="0">
      <alignment horizontal="center" vertical="center" wrapText="1"/>
    </xf>
    <xf fontId="3089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089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090" fillId="0" borderId="0" numFmtId="0" xfId="0" applyFont="1" quotePrefix="0">
      <alignment horizontal="center" vertical="center" wrapText="1"/>
    </xf>
    <xf fontId="3091" fillId="0" borderId="0" numFmtId="4" xfId="0" applyNumberFormat="1" applyFont="1" quotePrefix="0">
      <alignment horizontal="center" vertical="center"/>
    </xf>
    <xf fontId="3092" fillId="0" borderId="0" numFmtId="164" xfId="0" applyNumberFormat="1" applyFont="1" quotePrefix="0">
      <alignment horizontal="center" vertical="center"/>
    </xf>
    <xf fontId="3093" fillId="0" borderId="0" numFmtId="164" xfId="0" applyNumberFormat="1" applyFont="1" quotePrefix="0">
      <alignment horizontal="center" vertical="center"/>
    </xf>
    <xf fontId="3094" fillId="0" borderId="0" numFmtId="165" xfId="0" applyNumberFormat="1" applyFont="1" quotePrefix="0">
      <alignment horizontal="center" vertical="center"/>
    </xf>
    <xf fontId="3095" fillId="0" borderId="0" numFmtId="164" xfId="0" applyNumberFormat="1" applyFont="1" quotePrefix="0">
      <alignment horizontal="center" vertical="center"/>
    </xf>
    <xf fontId="3096" fillId="0" borderId="0" numFmtId="164" xfId="0" applyNumberFormat="1" applyFont="1" quotePrefix="0">
      <alignment horizontal="center" vertical="center" wrapText="1"/>
    </xf>
    <xf fontId="3097" fillId="0" borderId="0" numFmtId="4" xfId="0" applyNumberFormat="1" applyFont="1" quotePrefix="0">
      <alignment horizontal="center" vertical="center"/>
    </xf>
    <xf fontId="3098" fillId="0" borderId="0" numFmtId="164" xfId="0" applyNumberFormat="1" applyFont="1" quotePrefix="0">
      <alignment horizontal="center" vertical="center"/>
    </xf>
    <xf fontId="3099" fillId="0" borderId="0" numFmtId="0" xfId="0" applyFont="1" quotePrefix="0">
      <alignment horizontal="center" vertical="center" wrapText="1"/>
    </xf>
    <xf fontId="3100" fillId="0" borderId="0" numFmtId="4" xfId="0" applyNumberFormat="1" applyFont="1" quotePrefix="0">
      <alignment horizontal="center" vertical="center"/>
    </xf>
    <xf fontId="3101" fillId="0" borderId="0" numFmtId="164" xfId="0" applyNumberFormat="1" applyFont="1" quotePrefix="0">
      <alignment horizontal="center" vertical="center"/>
    </xf>
    <xf fontId="3102" fillId="0" borderId="0" numFmtId="164" xfId="0" applyNumberFormat="1" applyFont="1" quotePrefix="0">
      <alignment horizontal="center" vertical="center"/>
    </xf>
    <xf fontId="3103" fillId="0" borderId="0" numFmtId="165" xfId="0" applyNumberFormat="1" applyFont="1" quotePrefix="0">
      <alignment horizontal="center" vertical="center"/>
    </xf>
    <xf fontId="3104" fillId="0" borderId="0" numFmtId="164" xfId="0" applyNumberFormat="1" applyFont="1" quotePrefix="0">
      <alignment horizontal="center" vertical="center"/>
    </xf>
    <xf fontId="3105" fillId="0" borderId="0" numFmtId="164" xfId="0" applyNumberFormat="1" applyFont="1" quotePrefix="0">
      <alignment horizontal="center" vertical="center" wrapText="1"/>
    </xf>
    <xf fontId="3106" fillId="0" borderId="0" numFmtId="4" xfId="0" applyNumberFormat="1" applyFont="1" quotePrefix="0">
      <alignment horizontal="center" vertical="center"/>
    </xf>
    <xf fontId="3107" fillId="0" borderId="0" numFmtId="164" xfId="0" applyNumberFormat="1" applyFont="1" quotePrefix="0">
      <alignment horizontal="center" vertical="center"/>
    </xf>
    <xf fontId="3108" fillId="0" borderId="0" numFmtId="0" xfId="0" applyFont="1" quotePrefix="0">
      <alignment horizontal="center" vertical="center" wrapText="1"/>
    </xf>
    <xf fontId="3109" fillId="0" borderId="0" numFmtId="4" xfId="0" applyNumberFormat="1" applyFont="1" quotePrefix="0">
      <alignment horizontal="center" vertical="center"/>
    </xf>
    <xf fontId="3110" fillId="0" borderId="0" numFmtId="164" xfId="0" applyNumberFormat="1" applyFont="1" quotePrefix="0">
      <alignment horizontal="center" vertical="center"/>
    </xf>
    <xf fontId="3111" fillId="0" borderId="0" numFmtId="164" xfId="0" applyNumberFormat="1" applyFont="1" quotePrefix="0">
      <alignment horizontal="center" vertical="center"/>
    </xf>
    <xf fontId="3112" fillId="0" borderId="0" numFmtId="165" xfId="0" applyNumberFormat="1" applyFont="1" quotePrefix="0">
      <alignment horizontal="center" vertical="center"/>
    </xf>
    <xf fontId="3113" fillId="0" borderId="0" numFmtId="164" xfId="0" applyNumberFormat="1" applyFont="1" quotePrefix="0">
      <alignment horizontal="center" vertical="center"/>
    </xf>
    <xf fontId="3114" fillId="0" borderId="0" numFmtId="164" xfId="0" applyNumberFormat="1" applyFont="1" quotePrefix="0">
      <alignment horizontal="center" vertical="center" wrapText="1"/>
    </xf>
    <xf fontId="3115" fillId="0" borderId="0" numFmtId="4" xfId="0" applyNumberFormat="1" applyFont="1" quotePrefix="0">
      <alignment horizontal="center" vertical="center"/>
    </xf>
    <xf fontId="3116" fillId="0" borderId="0" numFmtId="164" xfId="0" applyNumberFormat="1" applyFont="1" quotePrefix="0">
      <alignment horizontal="center" vertical="center"/>
    </xf>
    <xf fontId="3117" fillId="0" borderId="0" numFmtId="0" xfId="0" applyFont="1" quotePrefix="0">
      <alignment horizontal="center" vertical="center" wrapText="1"/>
    </xf>
    <xf fontId="3118" fillId="0" borderId="0" numFmtId="4" xfId="0" applyNumberFormat="1" applyFont="1" quotePrefix="0">
      <alignment horizontal="center" vertical="center"/>
    </xf>
    <xf fontId="3119" fillId="0" borderId="0" numFmtId="164" xfId="0" applyNumberFormat="1" applyFont="1" quotePrefix="0">
      <alignment horizontal="center" vertical="center"/>
    </xf>
    <xf fontId="3120" fillId="0" borderId="0" numFmtId="164" xfId="0" applyNumberFormat="1" applyFont="1" quotePrefix="0">
      <alignment horizontal="center" vertical="center"/>
    </xf>
    <xf fontId="3121" fillId="0" borderId="0" numFmtId="165" xfId="0" applyNumberFormat="1" applyFont="1" quotePrefix="0">
      <alignment horizontal="center" vertical="center"/>
    </xf>
    <xf fontId="3122" fillId="0" borderId="0" numFmtId="164" xfId="0" applyNumberFormat="1" applyFont="1" quotePrefix="0">
      <alignment horizontal="center" vertical="center"/>
    </xf>
    <xf fontId="3123" fillId="0" borderId="0" numFmtId="164" xfId="0" applyNumberFormat="1" applyFont="1" quotePrefix="0">
      <alignment horizontal="center" vertical="center" wrapText="1"/>
    </xf>
    <xf fontId="3124" fillId="0" borderId="0" numFmtId="4" xfId="0" applyNumberFormat="1" applyFont="1" quotePrefix="0">
      <alignment horizontal="center" vertical="center"/>
    </xf>
    <xf fontId="3125" fillId="0" borderId="0" numFmtId="164" xfId="0" applyNumberFormat="1" applyFont="1" quotePrefix="0">
      <alignment horizontal="center" vertical="center"/>
    </xf>
    <xf fontId="3126" fillId="0" borderId="0" numFmtId="0" xfId="0" applyFont="1" quotePrefix="0">
      <alignment horizontal="center" vertical="center" wrapText="1"/>
    </xf>
    <xf fontId="3127" fillId="0" borderId="0" numFmtId="4" xfId="0" applyNumberFormat="1" applyFont="1" quotePrefix="0">
      <alignment horizontal="center" vertical="center"/>
    </xf>
    <xf fontId="3128" fillId="0" borderId="0" numFmtId="164" xfId="0" applyNumberFormat="1" applyFont="1" quotePrefix="0">
      <alignment horizontal="center" vertical="center"/>
    </xf>
    <xf fontId="3129" fillId="0" borderId="0" numFmtId="164" xfId="0" applyNumberFormat="1" applyFont="1" quotePrefix="0">
      <alignment horizontal="center" vertical="center"/>
    </xf>
    <xf fontId="3130" fillId="0" borderId="0" numFmtId="165" xfId="0" applyNumberFormat="1" applyFont="1" quotePrefix="0">
      <alignment horizontal="center" vertical="center"/>
    </xf>
    <xf fontId="3131" fillId="0" borderId="0" numFmtId="164" xfId="0" applyNumberFormat="1" applyFont="1" quotePrefix="0">
      <alignment horizontal="center" vertical="center"/>
    </xf>
    <xf fontId="3132" fillId="0" borderId="0" numFmtId="164" xfId="0" applyNumberFormat="1" applyFont="1" quotePrefix="0">
      <alignment horizontal="center" vertical="center" wrapText="1"/>
    </xf>
    <xf fontId="3133" fillId="0" borderId="0" numFmtId="4" xfId="0" applyNumberFormat="1" applyFont="1" quotePrefix="0">
      <alignment horizontal="center" vertical="center"/>
    </xf>
    <xf fontId="3134" fillId="0" borderId="0" numFmtId="164" xfId="0" applyNumberFormat="1" applyFont="1" quotePrefix="0">
      <alignment horizontal="center" vertical="center"/>
    </xf>
    <xf fontId="3135" fillId="0" borderId="0" numFmtId="164" xfId="0" applyNumberFormat="1" applyFont="1" quotePrefix="0">
      <alignment horizontal="center" vertical="center" wrapText="1"/>
    </xf>
    <xf fontId="3136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136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137" fillId="0" borderId="0" numFmtId="0" xfId="0" applyFont="1" quotePrefix="0">
      <alignment horizontal="center" vertical="center" wrapText="1"/>
    </xf>
    <xf fontId="3138" fillId="0" borderId="0" numFmtId="4" xfId="0" applyNumberFormat="1" applyFont="1" quotePrefix="0">
      <alignment horizontal="center" vertical="center"/>
    </xf>
    <xf fontId="3139" fillId="0" borderId="0" numFmtId="164" xfId="0" applyNumberFormat="1" applyFont="1" quotePrefix="0">
      <alignment horizontal="center" vertical="center"/>
    </xf>
    <xf fontId="3140" fillId="0" borderId="0" numFmtId="164" xfId="0" applyNumberFormat="1" applyFont="1" quotePrefix="0">
      <alignment horizontal="center" vertical="center"/>
    </xf>
    <xf fontId="3141" fillId="0" borderId="0" numFmtId="165" xfId="0" applyNumberFormat="1" applyFont="1" quotePrefix="0">
      <alignment horizontal="center" vertical="center"/>
    </xf>
    <xf fontId="3142" fillId="0" borderId="0" numFmtId="164" xfId="0" applyNumberFormat="1" applyFont="1" quotePrefix="0">
      <alignment horizontal="center" vertical="center"/>
    </xf>
    <xf fontId="3143" fillId="0" borderId="0" numFmtId="164" xfId="0" applyNumberFormat="1" applyFont="1" quotePrefix="0">
      <alignment horizontal="center" vertical="center" wrapText="1"/>
    </xf>
    <xf fontId="3144" fillId="0" borderId="0" numFmtId="4" xfId="0" applyNumberFormat="1" applyFont="1" quotePrefix="0">
      <alignment horizontal="center" vertical="center"/>
    </xf>
    <xf fontId="3145" fillId="0" borderId="0" numFmtId="164" xfId="0" applyNumberFormat="1" applyFont="1" quotePrefix="0">
      <alignment horizontal="center" vertical="center"/>
    </xf>
    <xf fontId="3146" fillId="0" borderId="0" numFmtId="0" xfId="0" applyFont="1" quotePrefix="0">
      <alignment horizontal="center" vertical="center" wrapText="1"/>
    </xf>
    <xf fontId="3147" fillId="0" borderId="0" numFmtId="4" xfId="0" applyNumberFormat="1" applyFont="1" quotePrefix="0">
      <alignment horizontal="center" vertical="center"/>
    </xf>
    <xf fontId="3148" fillId="0" borderId="0" numFmtId="164" xfId="0" applyNumberFormat="1" applyFont="1" quotePrefix="0">
      <alignment horizontal="center" vertical="center"/>
    </xf>
    <xf fontId="3149" fillId="0" borderId="0" numFmtId="164" xfId="0" applyNumberFormat="1" applyFont="1" quotePrefix="0">
      <alignment horizontal="center" vertical="center"/>
    </xf>
    <xf fontId="3150" fillId="0" borderId="0" numFmtId="165" xfId="0" applyNumberFormat="1" applyFont="1" quotePrefix="0">
      <alignment horizontal="center" vertical="center"/>
    </xf>
    <xf fontId="3151" fillId="0" borderId="0" numFmtId="164" xfId="0" applyNumberFormat="1" applyFont="1" quotePrefix="0">
      <alignment horizontal="center" vertical="center"/>
    </xf>
    <xf fontId="3152" fillId="0" borderId="0" numFmtId="164" xfId="0" applyNumberFormat="1" applyFont="1" quotePrefix="0">
      <alignment horizontal="center" vertical="center" wrapText="1"/>
    </xf>
    <xf fontId="3153" fillId="0" borderId="0" numFmtId="4" xfId="0" applyNumberFormat="1" applyFont="1" quotePrefix="0">
      <alignment horizontal="center" vertical="center"/>
    </xf>
    <xf fontId="3154" fillId="0" borderId="0" numFmtId="164" xfId="0" applyNumberFormat="1" applyFont="1" quotePrefix="0">
      <alignment horizontal="center" vertical="center"/>
    </xf>
    <xf fontId="3155" fillId="0" borderId="0" numFmtId="0" xfId="0" applyFont="1" quotePrefix="0">
      <alignment horizontal="center" vertical="center" wrapText="1"/>
    </xf>
    <xf fontId="3156" fillId="0" borderId="0" numFmtId="4" xfId="0" applyNumberFormat="1" applyFont="1" quotePrefix="0">
      <alignment horizontal="center" vertical="center"/>
    </xf>
    <xf fontId="3157" fillId="0" borderId="0" numFmtId="164" xfId="0" applyNumberFormat="1" applyFont="1" quotePrefix="0">
      <alignment horizontal="center" vertical="center"/>
    </xf>
    <xf fontId="3158" fillId="0" borderId="0" numFmtId="164" xfId="0" applyNumberFormat="1" applyFont="1" quotePrefix="0">
      <alignment horizontal="center" vertical="center"/>
    </xf>
    <xf fontId="3159" fillId="0" borderId="0" numFmtId="165" xfId="0" applyNumberFormat="1" applyFont="1" quotePrefix="0">
      <alignment horizontal="center" vertical="center"/>
    </xf>
    <xf fontId="3160" fillId="0" borderId="0" numFmtId="164" xfId="0" applyNumberFormat="1" applyFont="1" quotePrefix="0">
      <alignment horizontal="center" vertical="center"/>
    </xf>
    <xf fontId="3161" fillId="0" borderId="0" numFmtId="164" xfId="0" applyNumberFormat="1" applyFont="1" quotePrefix="0">
      <alignment horizontal="center" vertical="center" wrapText="1"/>
    </xf>
    <xf fontId="3162" fillId="0" borderId="0" numFmtId="4" xfId="0" applyNumberFormat="1" applyFont="1" quotePrefix="0">
      <alignment horizontal="center" vertical="center"/>
    </xf>
    <xf fontId="3163" fillId="0" borderId="0" numFmtId="164" xfId="0" applyNumberFormat="1" applyFont="1" quotePrefix="0">
      <alignment horizontal="center" vertical="center"/>
    </xf>
    <xf fontId="3164" fillId="0" borderId="0" numFmtId="0" xfId="0" applyFont="1" quotePrefix="0">
      <alignment horizontal="center" vertical="center" wrapText="1"/>
    </xf>
    <xf fontId="3165" fillId="0" borderId="0" numFmtId="4" xfId="0" applyNumberFormat="1" applyFont="1" quotePrefix="0">
      <alignment horizontal="center" vertical="center"/>
    </xf>
    <xf fontId="3166" fillId="0" borderId="0" numFmtId="164" xfId="0" applyNumberFormat="1" applyFont="1" quotePrefix="0">
      <alignment horizontal="center" vertical="center"/>
    </xf>
    <xf fontId="3167" fillId="0" borderId="0" numFmtId="164" xfId="0" applyNumberFormat="1" applyFont="1" quotePrefix="0">
      <alignment horizontal="center" vertical="center"/>
    </xf>
    <xf fontId="3168" fillId="0" borderId="0" numFmtId="165" xfId="0" applyNumberFormat="1" applyFont="1" quotePrefix="0">
      <alignment horizontal="center" vertical="center"/>
    </xf>
    <xf fontId="3169" fillId="0" borderId="0" numFmtId="164" xfId="0" applyNumberFormat="1" applyFont="1" quotePrefix="0">
      <alignment horizontal="center" vertical="center"/>
    </xf>
    <xf fontId="3170" fillId="0" borderId="0" numFmtId="164" xfId="0" applyNumberFormat="1" applyFont="1" quotePrefix="0">
      <alignment horizontal="center" vertical="center" wrapText="1"/>
    </xf>
    <xf fontId="3171" fillId="0" borderId="0" numFmtId="4" xfId="0" applyNumberFormat="1" applyFont="1" quotePrefix="0">
      <alignment horizontal="center" vertical="center"/>
    </xf>
    <xf fontId="3172" fillId="0" borderId="0" numFmtId="164" xfId="0" applyNumberFormat="1" applyFont="1" quotePrefix="0">
      <alignment horizontal="center" vertical="center"/>
    </xf>
    <xf fontId="3173" fillId="0" borderId="0" numFmtId="0" xfId="0" applyFont="1" quotePrefix="0">
      <alignment horizontal="center" vertical="center" wrapText="1"/>
    </xf>
    <xf fontId="3174" fillId="0" borderId="0" numFmtId="4" xfId="0" applyNumberFormat="1" applyFont="1" quotePrefix="0">
      <alignment horizontal="center" vertical="center"/>
    </xf>
    <xf fontId="3175" fillId="0" borderId="0" numFmtId="164" xfId="0" applyNumberFormat="1" applyFont="1" quotePrefix="0">
      <alignment horizontal="center" vertical="center"/>
    </xf>
    <xf fontId="3176" fillId="0" borderId="0" numFmtId="164" xfId="0" applyNumberFormat="1" applyFont="1" quotePrefix="0">
      <alignment horizontal="center" vertical="center"/>
    </xf>
    <xf fontId="3177" fillId="0" borderId="0" numFmtId="165" xfId="0" applyNumberFormat="1" applyFont="1" quotePrefix="0">
      <alignment horizontal="center" vertical="center"/>
    </xf>
    <xf fontId="3178" fillId="0" borderId="0" numFmtId="164" xfId="0" applyNumberFormat="1" applyFont="1" quotePrefix="0">
      <alignment horizontal="center" vertical="center"/>
    </xf>
    <xf fontId="3179" fillId="0" borderId="0" numFmtId="164" xfId="0" applyNumberFormat="1" applyFont="1" quotePrefix="0">
      <alignment horizontal="center" vertical="center" wrapText="1"/>
    </xf>
    <xf fontId="3180" fillId="0" borderId="0" numFmtId="4" xfId="0" applyNumberFormat="1" applyFont="1" quotePrefix="0">
      <alignment horizontal="center" vertical="center"/>
    </xf>
    <xf fontId="3181" fillId="0" borderId="0" numFmtId="164" xfId="0" applyNumberFormat="1" applyFont="1" quotePrefix="0">
      <alignment horizontal="center" vertical="center"/>
    </xf>
    <xf fontId="3182" fillId="0" borderId="0" numFmtId="0" xfId="0" applyFont="1" quotePrefix="0">
      <alignment horizontal="center" vertical="center" wrapText="1"/>
    </xf>
    <xf fontId="3183" fillId="0" borderId="0" numFmtId="4" xfId="0" applyNumberFormat="1" applyFont="1" quotePrefix="0">
      <alignment horizontal="center" vertical="center"/>
    </xf>
    <xf fontId="3184" fillId="0" borderId="0" numFmtId="164" xfId="0" applyNumberFormat="1" applyFont="1" quotePrefix="0">
      <alignment horizontal="center" vertical="center"/>
    </xf>
    <xf fontId="3185" fillId="0" borderId="0" numFmtId="164" xfId="0" applyNumberFormat="1" applyFont="1" quotePrefix="0">
      <alignment horizontal="center" vertical="center"/>
    </xf>
    <xf fontId="3186" fillId="0" borderId="0" numFmtId="165" xfId="0" applyNumberFormat="1" applyFont="1" quotePrefix="0">
      <alignment horizontal="center" vertical="center"/>
    </xf>
    <xf fontId="3187" fillId="0" borderId="0" numFmtId="164" xfId="0" applyNumberFormat="1" applyFont="1" quotePrefix="0">
      <alignment horizontal="center" vertical="center"/>
    </xf>
    <xf fontId="3188" fillId="0" borderId="0" numFmtId="164" xfId="0" applyNumberFormat="1" applyFont="1" quotePrefix="0">
      <alignment horizontal="center" vertical="center" wrapText="1"/>
    </xf>
    <xf fontId="3189" fillId="0" borderId="0" numFmtId="4" xfId="0" applyNumberFormat="1" applyFont="1" quotePrefix="0">
      <alignment horizontal="center" vertical="center"/>
    </xf>
    <xf fontId="3190" fillId="0" borderId="0" numFmtId="164" xfId="0" applyNumberFormat="1" applyFont="1" quotePrefix="0">
      <alignment horizontal="center" vertical="center"/>
    </xf>
    <xf fontId="3191" fillId="0" borderId="0" numFmtId="0" xfId="0" applyFont="1" quotePrefix="0">
      <alignment horizontal="center" vertical="center" wrapText="1"/>
    </xf>
    <xf fontId="3192" fillId="0" borderId="0" numFmtId="4" xfId="0" applyNumberFormat="1" applyFont="1" quotePrefix="0">
      <alignment horizontal="center" vertical="center"/>
    </xf>
    <xf fontId="3193" fillId="0" borderId="0" numFmtId="164" xfId="0" applyNumberFormat="1" applyFont="1" quotePrefix="0">
      <alignment horizontal="center" vertical="center"/>
    </xf>
    <xf fontId="3194" fillId="0" borderId="0" numFmtId="164" xfId="0" applyNumberFormat="1" applyFont="1" quotePrefix="0">
      <alignment horizontal="center" vertical="center"/>
    </xf>
    <xf fontId="3195" fillId="0" borderId="0" numFmtId="165" xfId="0" applyNumberFormat="1" applyFont="1" quotePrefix="0">
      <alignment horizontal="center" vertical="center"/>
    </xf>
    <xf fontId="3196" fillId="0" borderId="0" numFmtId="164" xfId="0" applyNumberFormat="1" applyFont="1" quotePrefix="0">
      <alignment horizontal="center" vertical="center"/>
    </xf>
    <xf fontId="3197" fillId="0" borderId="0" numFmtId="164" xfId="0" applyNumberFormat="1" applyFont="1" quotePrefix="0">
      <alignment horizontal="center" vertical="center" wrapText="1"/>
    </xf>
    <xf fontId="3198" fillId="0" borderId="0" numFmtId="4" xfId="0" applyNumberFormat="1" applyFont="1" quotePrefix="0">
      <alignment horizontal="center" vertical="center"/>
    </xf>
    <xf fontId="3199" fillId="0" borderId="0" numFmtId="164" xfId="0" applyNumberFormat="1" applyFont="1" quotePrefix="0">
      <alignment horizontal="center" vertical="center"/>
    </xf>
    <xf fontId="3200" fillId="0" borderId="0" numFmtId="0" xfId="0" applyFont="1" quotePrefix="0">
      <alignment horizontal="center" vertical="center" wrapText="1"/>
    </xf>
    <xf fontId="3201" fillId="0" borderId="0" numFmtId="4" xfId="0" applyNumberFormat="1" applyFont="1" quotePrefix="0">
      <alignment horizontal="center" vertical="center"/>
    </xf>
    <xf fontId="3202" fillId="0" borderId="0" numFmtId="164" xfId="0" applyNumberFormat="1" applyFont="1" quotePrefix="0">
      <alignment horizontal="center" vertical="center"/>
    </xf>
    <xf fontId="3203" fillId="0" borderId="0" numFmtId="164" xfId="0" applyNumberFormat="1" applyFont="1" quotePrefix="0">
      <alignment horizontal="center" vertical="center"/>
    </xf>
    <xf fontId="3204" fillId="0" borderId="0" numFmtId="165" xfId="0" applyNumberFormat="1" applyFont="1" quotePrefix="0">
      <alignment horizontal="center" vertical="center"/>
    </xf>
    <xf fontId="3205" fillId="0" borderId="0" numFmtId="164" xfId="0" applyNumberFormat="1" applyFont="1" quotePrefix="0">
      <alignment horizontal="center" vertical="center"/>
    </xf>
    <xf fontId="3206" fillId="0" borderId="0" numFmtId="164" xfId="0" applyNumberFormat="1" applyFont="1" quotePrefix="0">
      <alignment horizontal="center" vertical="center" wrapText="1"/>
    </xf>
    <xf fontId="3207" fillId="0" borderId="0" numFmtId="4" xfId="0" applyNumberFormat="1" applyFont="1" quotePrefix="0">
      <alignment horizontal="center" vertical="center"/>
    </xf>
    <xf fontId="3208" fillId="0" borderId="0" numFmtId="164" xfId="0" applyNumberFormat="1" applyFont="1" quotePrefix="0">
      <alignment horizontal="center" vertical="center"/>
    </xf>
    <xf fontId="3209" fillId="0" borderId="0" numFmtId="0" xfId="0" applyFont="1" quotePrefix="0">
      <alignment horizontal="center" vertical="center" wrapText="1"/>
    </xf>
    <xf fontId="3210" fillId="0" borderId="0" numFmtId="4" xfId="0" applyNumberFormat="1" applyFont="1" quotePrefix="0">
      <alignment horizontal="center" vertical="center"/>
    </xf>
    <xf fontId="3211" fillId="0" borderId="0" numFmtId="164" xfId="0" applyNumberFormat="1" applyFont="1" quotePrefix="0">
      <alignment horizontal="center" vertical="center"/>
    </xf>
    <xf fontId="3212" fillId="0" borderId="0" numFmtId="164" xfId="0" applyNumberFormat="1" applyFont="1" quotePrefix="0">
      <alignment horizontal="center" vertical="center"/>
    </xf>
    <xf fontId="3213" fillId="0" borderId="0" numFmtId="165" xfId="0" applyNumberFormat="1" applyFont="1" quotePrefix="0">
      <alignment horizontal="center" vertical="center"/>
    </xf>
    <xf fontId="3214" fillId="0" borderId="0" numFmtId="164" xfId="0" applyNumberFormat="1" applyFont="1" quotePrefix="0">
      <alignment horizontal="center" vertical="center"/>
    </xf>
    <xf fontId="3215" fillId="0" borderId="0" numFmtId="164" xfId="0" applyNumberFormat="1" applyFont="1" quotePrefix="0">
      <alignment horizontal="center" vertical="center" wrapText="1"/>
    </xf>
    <xf fontId="3216" fillId="0" borderId="0" numFmtId="4" xfId="0" applyNumberFormat="1" applyFont="1" quotePrefix="0">
      <alignment horizontal="center" vertical="center"/>
    </xf>
    <xf fontId="3217" fillId="0" borderId="0" numFmtId="164" xfId="0" applyNumberFormat="1" applyFont="1" quotePrefix="0">
      <alignment horizontal="center" vertical="center"/>
    </xf>
    <xf fontId="3218" fillId="0" borderId="0" numFmtId="0" xfId="0" applyFont="1" quotePrefix="0">
      <alignment horizontal="center" vertical="center" wrapText="1"/>
    </xf>
    <xf fontId="3219" fillId="0" borderId="0" numFmtId="4" xfId="0" applyNumberFormat="1" applyFont="1" quotePrefix="0">
      <alignment horizontal="center" vertical="center"/>
    </xf>
    <xf fontId="3220" fillId="0" borderId="0" numFmtId="164" xfId="0" applyNumberFormat="1" applyFont="1" quotePrefix="0">
      <alignment horizontal="center" vertical="center"/>
    </xf>
    <xf fontId="3221" fillId="0" borderId="0" numFmtId="164" xfId="0" applyNumberFormat="1" applyFont="1" quotePrefix="0">
      <alignment horizontal="center" vertical="center"/>
    </xf>
    <xf fontId="3222" fillId="0" borderId="0" numFmtId="165" xfId="0" applyNumberFormat="1" applyFont="1" quotePrefix="0">
      <alignment horizontal="center" vertical="center"/>
    </xf>
    <xf fontId="3223" fillId="0" borderId="0" numFmtId="164" xfId="0" applyNumberFormat="1" applyFont="1" quotePrefix="0">
      <alignment horizontal="center" vertical="center"/>
    </xf>
    <xf fontId="3224" fillId="0" borderId="0" numFmtId="164" xfId="0" applyNumberFormat="1" applyFont="1" quotePrefix="0">
      <alignment horizontal="center" vertical="center" wrapText="1"/>
    </xf>
    <xf fontId="3225" fillId="0" borderId="0" numFmtId="4" xfId="0" applyNumberFormat="1" applyFont="1" quotePrefix="0">
      <alignment horizontal="center" vertical="center"/>
    </xf>
    <xf fontId="3226" fillId="0" borderId="0" numFmtId="164" xfId="0" applyNumberFormat="1" applyFont="1" quotePrefix="0">
      <alignment horizontal="center" vertical="center"/>
    </xf>
    <xf fontId="3227" fillId="0" borderId="0" numFmtId="0" xfId="0" applyFont="1" quotePrefix="0">
      <alignment horizontal="center" vertical="center" wrapText="1"/>
    </xf>
    <xf fontId="3228" fillId="0" borderId="0" numFmtId="4" xfId="0" applyNumberFormat="1" applyFont="1" quotePrefix="0">
      <alignment horizontal="center" vertical="center"/>
    </xf>
    <xf fontId="3229" fillId="0" borderId="0" numFmtId="164" xfId="0" applyNumberFormat="1" applyFont="1" quotePrefix="0">
      <alignment horizontal="center" vertical="center"/>
    </xf>
    <xf fontId="3230" fillId="0" borderId="0" numFmtId="164" xfId="0" applyNumberFormat="1" applyFont="1" quotePrefix="0">
      <alignment horizontal="center" vertical="center"/>
    </xf>
    <xf fontId="3231" fillId="0" borderId="0" numFmtId="165" xfId="0" applyNumberFormat="1" applyFont="1" quotePrefix="0">
      <alignment horizontal="center" vertical="center"/>
    </xf>
    <xf fontId="3232" fillId="0" borderId="0" numFmtId="164" xfId="0" applyNumberFormat="1" applyFont="1" quotePrefix="0">
      <alignment horizontal="center" vertical="center"/>
    </xf>
    <xf fontId="3233" fillId="0" borderId="0" numFmtId="164" xfId="0" applyNumberFormat="1" applyFont="1" quotePrefix="0">
      <alignment horizontal="center" vertical="center" wrapText="1"/>
    </xf>
    <xf fontId="3234" fillId="0" borderId="0" numFmtId="4" xfId="0" applyNumberFormat="1" applyFont="1" quotePrefix="0">
      <alignment horizontal="center" vertical="center"/>
    </xf>
    <xf fontId="3235" fillId="0" borderId="0" numFmtId="164" xfId="0" applyNumberFormat="1" applyFont="1" quotePrefix="0">
      <alignment horizontal="center" vertical="center"/>
    </xf>
    <xf fontId="3236" fillId="0" borderId="0" numFmtId="0" xfId="0" applyFont="1" quotePrefix="0">
      <alignment horizontal="center" vertical="center" wrapText="1"/>
    </xf>
    <xf fontId="3237" fillId="0" borderId="0" numFmtId="4" xfId="0" applyNumberFormat="1" applyFont="1" quotePrefix="0">
      <alignment horizontal="center" vertical="center"/>
    </xf>
    <xf fontId="3238" fillId="0" borderId="0" numFmtId="164" xfId="0" applyNumberFormat="1" applyFont="1" quotePrefix="0">
      <alignment horizontal="center" vertical="center"/>
    </xf>
    <xf fontId="3239" fillId="0" borderId="0" numFmtId="164" xfId="0" applyNumberFormat="1" applyFont="1" quotePrefix="0">
      <alignment horizontal="center" vertical="center"/>
    </xf>
    <xf fontId="3240" fillId="0" borderId="0" numFmtId="165" xfId="0" applyNumberFormat="1" applyFont="1" quotePrefix="0">
      <alignment horizontal="center" vertical="center"/>
    </xf>
    <xf fontId="3241" fillId="0" borderId="0" numFmtId="164" xfId="0" applyNumberFormat="1" applyFont="1" quotePrefix="0">
      <alignment horizontal="center" vertical="center"/>
    </xf>
    <xf fontId="3242" fillId="0" borderId="0" numFmtId="164" xfId="0" applyNumberFormat="1" applyFont="1" quotePrefix="0">
      <alignment horizontal="center" vertical="center" wrapText="1"/>
    </xf>
    <xf fontId="3243" fillId="0" borderId="0" numFmtId="4" xfId="0" applyNumberFormat="1" applyFont="1" quotePrefix="0">
      <alignment horizontal="center" vertical="center"/>
    </xf>
    <xf fontId="3244" fillId="0" borderId="0" numFmtId="164" xfId="0" applyNumberFormat="1" applyFont="1" quotePrefix="0">
      <alignment horizontal="center" vertical="center"/>
    </xf>
    <xf fontId="3245" fillId="0" borderId="0" numFmtId="0" xfId="0" applyFont="1" quotePrefix="0">
      <alignment horizontal="center" vertical="center" wrapText="1"/>
    </xf>
    <xf fontId="3246" fillId="0" borderId="0" numFmtId="4" xfId="0" applyNumberFormat="1" applyFont="1" quotePrefix="0">
      <alignment horizontal="center" vertical="center"/>
    </xf>
    <xf fontId="3247" fillId="0" borderId="0" numFmtId="164" xfId="0" applyNumberFormat="1" applyFont="1" quotePrefix="0">
      <alignment horizontal="center" vertical="center"/>
    </xf>
    <xf fontId="3248" fillId="0" borderId="0" numFmtId="164" xfId="0" applyNumberFormat="1" applyFont="1" quotePrefix="0">
      <alignment horizontal="center" vertical="center"/>
    </xf>
    <xf fontId="3249" fillId="0" borderId="0" numFmtId="165" xfId="0" applyNumberFormat="1" applyFont="1" quotePrefix="0">
      <alignment horizontal="center" vertical="center"/>
    </xf>
    <xf fontId="3250" fillId="0" borderId="0" numFmtId="164" xfId="0" applyNumberFormat="1" applyFont="1" quotePrefix="0">
      <alignment horizontal="center" vertical="center"/>
    </xf>
    <xf fontId="3251" fillId="0" borderId="0" numFmtId="164" xfId="0" applyNumberFormat="1" applyFont="1" quotePrefix="0">
      <alignment horizontal="center" vertical="center" wrapText="1"/>
    </xf>
    <xf fontId="3252" fillId="0" borderId="0" numFmtId="4" xfId="0" applyNumberFormat="1" applyFont="1" quotePrefix="0">
      <alignment horizontal="center" vertical="center"/>
    </xf>
    <xf fontId="3253" fillId="0" borderId="0" numFmtId="164" xfId="0" applyNumberFormat="1" applyFont="1" quotePrefix="0">
      <alignment horizontal="center" vertical="center"/>
    </xf>
    <xf fontId="3254" fillId="0" borderId="0" numFmtId="0" xfId="0" applyFont="1" quotePrefix="0">
      <alignment horizontal="center" vertical="center" wrapText="1"/>
    </xf>
    <xf fontId="3255" fillId="0" borderId="0" numFmtId="4" xfId="0" applyNumberFormat="1" applyFont="1" quotePrefix="0">
      <alignment horizontal="center" vertical="center"/>
    </xf>
    <xf fontId="3256" fillId="0" borderId="0" numFmtId="164" xfId="0" applyNumberFormat="1" applyFont="1" quotePrefix="0">
      <alignment horizontal="center" vertical="center"/>
    </xf>
    <xf fontId="3257" fillId="0" borderId="0" numFmtId="164" xfId="0" applyNumberFormat="1" applyFont="1" quotePrefix="0">
      <alignment horizontal="center" vertical="center"/>
    </xf>
    <xf fontId="3258" fillId="0" borderId="0" numFmtId="165" xfId="0" applyNumberFormat="1" applyFont="1" quotePrefix="0">
      <alignment horizontal="center" vertical="center"/>
    </xf>
    <xf fontId="3259" fillId="0" borderId="0" numFmtId="164" xfId="0" applyNumberFormat="1" applyFont="1" quotePrefix="0">
      <alignment horizontal="center" vertical="center"/>
    </xf>
    <xf fontId="3260" fillId="0" borderId="0" numFmtId="164" xfId="0" applyNumberFormat="1" applyFont="1" quotePrefix="0">
      <alignment horizontal="center" vertical="center" wrapText="1"/>
    </xf>
    <xf fontId="3261" fillId="0" borderId="0" numFmtId="4" xfId="0" applyNumberFormat="1" applyFont="1" quotePrefix="0">
      <alignment horizontal="center" vertical="center"/>
    </xf>
    <xf fontId="3262" fillId="0" borderId="0" numFmtId="164" xfId="0" applyNumberFormat="1" applyFont="1" quotePrefix="0">
      <alignment horizontal="center" vertical="center"/>
    </xf>
    <xf fontId="3263" fillId="0" borderId="0" numFmtId="0" xfId="0" applyFont="1" quotePrefix="0">
      <alignment horizontal="center" vertical="center" wrapText="1"/>
    </xf>
    <xf fontId="3264" fillId="0" borderId="0" numFmtId="4" xfId="0" applyNumberFormat="1" applyFont="1" quotePrefix="0">
      <alignment horizontal="center" vertical="center"/>
    </xf>
    <xf fontId="3265" fillId="0" borderId="0" numFmtId="164" xfId="0" applyNumberFormat="1" applyFont="1" quotePrefix="0">
      <alignment horizontal="center" vertical="center"/>
    </xf>
    <xf fontId="3266" fillId="0" borderId="0" numFmtId="164" xfId="0" applyNumberFormat="1" applyFont="1" quotePrefix="0">
      <alignment horizontal="center" vertical="center"/>
    </xf>
    <xf fontId="3267" fillId="0" borderId="0" numFmtId="165" xfId="0" applyNumberFormat="1" applyFont="1" quotePrefix="0">
      <alignment horizontal="center" vertical="center"/>
    </xf>
    <xf fontId="3268" fillId="0" borderId="0" numFmtId="164" xfId="0" applyNumberFormat="1" applyFont="1" quotePrefix="0">
      <alignment horizontal="center" vertical="center"/>
    </xf>
    <xf fontId="3269" fillId="0" borderId="0" numFmtId="164" xfId="0" applyNumberFormat="1" applyFont="1" quotePrefix="0">
      <alignment horizontal="center" vertical="center" wrapText="1"/>
    </xf>
    <xf fontId="3270" fillId="0" borderId="0" numFmtId="4" xfId="0" applyNumberFormat="1" applyFont="1" quotePrefix="0">
      <alignment horizontal="center" vertical="center"/>
    </xf>
    <xf fontId="3271" fillId="0" borderId="0" numFmtId="164" xfId="0" applyNumberFormat="1" applyFont="1" quotePrefix="0">
      <alignment horizontal="center" vertical="center"/>
    </xf>
    <xf fontId="3272" fillId="0" borderId="0" numFmtId="0" xfId="0" applyFont="1" quotePrefix="0">
      <alignment horizontal="center" vertical="center" wrapText="1"/>
    </xf>
    <xf fontId="3273" fillId="0" borderId="0" numFmtId="4" xfId="0" applyNumberFormat="1" applyFont="1" quotePrefix="0">
      <alignment horizontal="center" vertical="center"/>
    </xf>
    <xf fontId="3274" fillId="0" borderId="0" numFmtId="164" xfId="0" applyNumberFormat="1" applyFont="1" quotePrefix="0">
      <alignment horizontal="center" vertical="center"/>
    </xf>
    <xf fontId="3275" fillId="0" borderId="0" numFmtId="164" xfId="0" applyNumberFormat="1" applyFont="1" quotePrefix="0">
      <alignment horizontal="center" vertical="center"/>
    </xf>
    <xf fontId="3276" fillId="0" borderId="0" numFmtId="165" xfId="0" applyNumberFormat="1" applyFont="1" quotePrefix="0">
      <alignment horizontal="center" vertical="center"/>
    </xf>
    <xf fontId="3277" fillId="0" borderId="0" numFmtId="164" xfId="0" applyNumberFormat="1" applyFont="1" quotePrefix="0">
      <alignment horizontal="center" vertical="center"/>
    </xf>
    <xf fontId="3278" fillId="0" borderId="0" numFmtId="164" xfId="0" applyNumberFormat="1" applyFont="1" quotePrefix="0">
      <alignment horizontal="center" vertical="center" wrapText="1"/>
    </xf>
    <xf fontId="3279" fillId="0" borderId="0" numFmtId="4" xfId="0" applyNumberFormat="1" applyFont="1" quotePrefix="0">
      <alignment horizontal="center" vertical="center"/>
    </xf>
    <xf fontId="3280" fillId="0" borderId="0" numFmtId="164" xfId="0" applyNumberFormat="1" applyFont="1" quotePrefix="0">
      <alignment horizontal="center" vertical="center"/>
    </xf>
    <xf fontId="3281" fillId="0" borderId="0" numFmtId="0" xfId="0" applyFont="1" quotePrefix="0">
      <alignment horizontal="center" vertical="center" wrapText="1"/>
    </xf>
    <xf fontId="3282" fillId="0" borderId="0" numFmtId="4" xfId="0" applyNumberFormat="1" applyFont="1" quotePrefix="0">
      <alignment horizontal="center" vertical="center"/>
    </xf>
    <xf fontId="3283" fillId="0" borderId="0" numFmtId="164" xfId="0" applyNumberFormat="1" applyFont="1" quotePrefix="0">
      <alignment horizontal="center" vertical="center"/>
    </xf>
    <xf fontId="3284" fillId="0" borderId="0" numFmtId="164" xfId="0" applyNumberFormat="1" applyFont="1" quotePrefix="0">
      <alignment horizontal="center" vertical="center"/>
    </xf>
    <xf fontId="3285" fillId="0" borderId="0" numFmtId="165" xfId="0" applyNumberFormat="1" applyFont="1" quotePrefix="0">
      <alignment horizontal="center" vertical="center"/>
    </xf>
    <xf fontId="3286" fillId="0" borderId="0" numFmtId="164" xfId="0" applyNumberFormat="1" applyFont="1" quotePrefix="0">
      <alignment horizontal="center" vertical="center"/>
    </xf>
    <xf fontId="3287" fillId="0" borderId="0" numFmtId="164" xfId="0" applyNumberFormat="1" applyFont="1" quotePrefix="0">
      <alignment horizontal="center" vertical="center" wrapText="1"/>
    </xf>
    <xf fontId="3288" fillId="0" borderId="0" numFmtId="4" xfId="0" applyNumberFormat="1" applyFont="1" quotePrefix="0">
      <alignment horizontal="center" vertical="center"/>
    </xf>
    <xf fontId="3289" fillId="0" borderId="0" numFmtId="164" xfId="0" applyNumberFormat="1" applyFont="1" quotePrefix="0">
      <alignment horizontal="center" vertical="center"/>
    </xf>
    <xf fontId="3290" fillId="0" borderId="0" numFmtId="0" xfId="0" applyFont="1" quotePrefix="0">
      <alignment horizontal="center" vertical="center" wrapText="1"/>
    </xf>
    <xf fontId="3291" fillId="0" borderId="0" numFmtId="4" xfId="0" applyNumberFormat="1" applyFont="1" quotePrefix="0">
      <alignment horizontal="center" vertical="center"/>
    </xf>
    <xf fontId="3292" fillId="0" borderId="0" numFmtId="164" xfId="0" applyNumberFormat="1" applyFont="1" quotePrefix="0">
      <alignment horizontal="center" vertical="center"/>
    </xf>
    <xf fontId="3293" fillId="0" borderId="0" numFmtId="164" xfId="0" applyNumberFormat="1" applyFont="1" quotePrefix="0">
      <alignment horizontal="center" vertical="center"/>
    </xf>
    <xf fontId="3294" fillId="0" borderId="0" numFmtId="165" xfId="0" applyNumberFormat="1" applyFont="1" quotePrefix="0">
      <alignment horizontal="center" vertical="center"/>
    </xf>
    <xf fontId="3295" fillId="0" borderId="0" numFmtId="164" xfId="0" applyNumberFormat="1" applyFont="1" quotePrefix="0">
      <alignment horizontal="center" vertical="center"/>
    </xf>
    <xf fontId="3296" fillId="0" borderId="0" numFmtId="164" xfId="0" applyNumberFormat="1" applyFont="1" quotePrefix="0">
      <alignment horizontal="center" vertical="center" wrapText="1"/>
    </xf>
    <xf fontId="3297" fillId="0" borderId="0" numFmtId="4" xfId="0" applyNumberFormat="1" applyFont="1" quotePrefix="0">
      <alignment horizontal="center" vertical="center"/>
    </xf>
    <xf fontId="3298" fillId="0" borderId="0" numFmtId="164" xfId="0" applyNumberFormat="1" applyFont="1" quotePrefix="0">
      <alignment horizontal="center" vertical="center"/>
    </xf>
    <xf fontId="3299" fillId="0" borderId="0" numFmtId="0" xfId="0" applyFont="1" quotePrefix="0">
      <alignment horizontal="center" vertical="center" wrapText="1"/>
    </xf>
    <xf fontId="3300" fillId="0" borderId="0" numFmtId="4" xfId="0" applyNumberFormat="1" applyFont="1" quotePrefix="0">
      <alignment horizontal="center" vertical="center"/>
    </xf>
    <xf fontId="3301" fillId="0" borderId="0" numFmtId="164" xfId="0" applyNumberFormat="1" applyFont="1" quotePrefix="0">
      <alignment horizontal="center" vertical="center"/>
    </xf>
    <xf fontId="3302" fillId="0" borderId="0" numFmtId="164" xfId="0" applyNumberFormat="1" applyFont="1" quotePrefix="0">
      <alignment horizontal="center" vertical="center"/>
    </xf>
    <xf fontId="3303" fillId="0" borderId="0" numFmtId="165" xfId="0" applyNumberFormat="1" applyFont="1" quotePrefix="0">
      <alignment horizontal="center" vertical="center"/>
    </xf>
    <xf fontId="3304" fillId="0" borderId="0" numFmtId="164" xfId="0" applyNumberFormat="1" applyFont="1" quotePrefix="0">
      <alignment horizontal="center" vertical="center"/>
    </xf>
    <xf fontId="3305" fillId="0" borderId="0" numFmtId="164" xfId="0" applyNumberFormat="1" applyFont="1" quotePrefix="0">
      <alignment horizontal="center" vertical="center" wrapText="1"/>
    </xf>
    <xf fontId="3306" fillId="0" borderId="0" numFmtId="4" xfId="0" applyNumberFormat="1" applyFont="1" quotePrefix="0">
      <alignment horizontal="center" vertical="center"/>
    </xf>
    <xf fontId="3307" fillId="0" borderId="0" numFmtId="164" xfId="0" applyNumberFormat="1" applyFont="1" quotePrefix="0">
      <alignment horizontal="center" vertical="center"/>
    </xf>
    <xf fontId="3308" fillId="0" borderId="0" numFmtId="164" xfId="0" applyNumberFormat="1" applyFont="1" quotePrefix="0">
      <alignment horizontal="center" vertical="center" wrapText="1"/>
    </xf>
    <xf fontId="3309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309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310" fillId="0" borderId="0" numFmtId="0" xfId="0" applyFont="1" quotePrefix="0">
      <alignment horizontal="center" vertical="center" wrapText="1"/>
    </xf>
    <xf fontId="3311" fillId="0" borderId="0" numFmtId="4" xfId="0" applyNumberFormat="1" applyFont="1" quotePrefix="0">
      <alignment horizontal="center" vertical="center"/>
    </xf>
    <xf fontId="3312" fillId="0" borderId="0" numFmtId="164" xfId="0" applyNumberFormat="1" applyFont="1" quotePrefix="0">
      <alignment horizontal="center" vertical="center"/>
    </xf>
    <xf fontId="3313" fillId="0" borderId="0" numFmtId="164" xfId="0" applyNumberFormat="1" applyFont="1" quotePrefix="0">
      <alignment horizontal="center" vertical="center"/>
    </xf>
    <xf fontId="3314" fillId="0" borderId="0" numFmtId="165" xfId="0" applyNumberFormat="1" applyFont="1" quotePrefix="0">
      <alignment horizontal="center" vertical="center"/>
    </xf>
    <xf fontId="3315" fillId="0" borderId="0" numFmtId="164" xfId="0" applyNumberFormat="1" applyFont="1" quotePrefix="0">
      <alignment horizontal="center" vertical="center"/>
    </xf>
    <xf fontId="3316" fillId="0" borderId="0" numFmtId="164" xfId="0" applyNumberFormat="1" applyFont="1" quotePrefix="0">
      <alignment horizontal="center" vertical="center" wrapText="1"/>
    </xf>
    <xf fontId="3317" fillId="0" borderId="0" numFmtId="4" xfId="0" applyNumberFormat="1" applyFont="1" quotePrefix="0">
      <alignment horizontal="center" vertical="center"/>
    </xf>
    <xf fontId="3318" fillId="0" borderId="0" numFmtId="164" xfId="0" applyNumberFormat="1" applyFont="1" quotePrefix="0">
      <alignment horizontal="center" vertical="center"/>
    </xf>
    <xf fontId="3319" fillId="0" borderId="0" numFmtId="0" xfId="0" applyFont="1" quotePrefix="0">
      <alignment horizontal="center" vertical="center" wrapText="1"/>
    </xf>
    <xf fontId="3320" fillId="0" borderId="0" numFmtId="4" xfId="0" applyNumberFormat="1" applyFont="1" quotePrefix="0">
      <alignment horizontal="center" vertical="center"/>
    </xf>
    <xf fontId="3321" fillId="0" borderId="0" numFmtId="164" xfId="0" applyNumberFormat="1" applyFont="1" quotePrefix="0">
      <alignment horizontal="center" vertical="center"/>
    </xf>
    <xf fontId="3322" fillId="0" borderId="0" numFmtId="164" xfId="0" applyNumberFormat="1" applyFont="1" quotePrefix="0">
      <alignment horizontal="center" vertical="center"/>
    </xf>
    <xf fontId="3323" fillId="0" borderId="0" numFmtId="165" xfId="0" applyNumberFormat="1" applyFont="1" quotePrefix="0">
      <alignment horizontal="center" vertical="center"/>
    </xf>
    <xf fontId="3324" fillId="0" borderId="0" numFmtId="164" xfId="0" applyNumberFormat="1" applyFont="1" quotePrefix="0">
      <alignment horizontal="center" vertical="center"/>
    </xf>
    <xf fontId="3325" fillId="0" borderId="0" numFmtId="164" xfId="0" applyNumberFormat="1" applyFont="1" quotePrefix="0">
      <alignment horizontal="center" vertical="center" wrapText="1"/>
    </xf>
    <xf fontId="3326" fillId="0" borderId="0" numFmtId="4" xfId="0" applyNumberFormat="1" applyFont="1" quotePrefix="0">
      <alignment horizontal="center" vertical="center"/>
    </xf>
    <xf fontId="3327" fillId="0" borderId="0" numFmtId="164" xfId="0" applyNumberFormat="1" applyFont="1" quotePrefix="0">
      <alignment horizontal="center" vertical="center"/>
    </xf>
    <xf fontId="3328" fillId="0" borderId="0" numFmtId="0" xfId="0" applyFont="1" quotePrefix="0">
      <alignment horizontal="center" vertical="center" wrapText="1"/>
    </xf>
    <xf fontId="3329" fillId="0" borderId="0" numFmtId="4" xfId="0" applyNumberFormat="1" applyFont="1" quotePrefix="0">
      <alignment horizontal="center" vertical="center"/>
    </xf>
    <xf fontId="3330" fillId="0" borderId="0" numFmtId="164" xfId="0" applyNumberFormat="1" applyFont="1" quotePrefix="0">
      <alignment horizontal="center" vertical="center"/>
    </xf>
    <xf fontId="3331" fillId="0" borderId="0" numFmtId="164" xfId="0" applyNumberFormat="1" applyFont="1" quotePrefix="0">
      <alignment horizontal="center" vertical="center"/>
    </xf>
    <xf fontId="3332" fillId="0" borderId="0" numFmtId="165" xfId="0" applyNumberFormat="1" applyFont="1" quotePrefix="0">
      <alignment horizontal="center" vertical="center"/>
    </xf>
    <xf fontId="3333" fillId="0" borderId="0" numFmtId="164" xfId="0" applyNumberFormat="1" applyFont="1" quotePrefix="0">
      <alignment horizontal="center" vertical="center"/>
    </xf>
    <xf fontId="3334" fillId="0" borderId="0" numFmtId="164" xfId="0" applyNumberFormat="1" applyFont="1" quotePrefix="0">
      <alignment horizontal="center" vertical="center" wrapText="1"/>
    </xf>
    <xf fontId="3335" fillId="0" borderId="0" numFmtId="4" xfId="0" applyNumberFormat="1" applyFont="1" quotePrefix="0">
      <alignment horizontal="center" vertical="center"/>
    </xf>
    <xf fontId="3336" fillId="0" borderId="0" numFmtId="164" xfId="0" applyNumberFormat="1" applyFont="1" quotePrefix="0">
      <alignment horizontal="center" vertical="center"/>
    </xf>
    <xf fontId="3337" fillId="0" borderId="0" numFmtId="0" xfId="0" applyFont="1" quotePrefix="0">
      <alignment horizontal="center" vertical="center" wrapText="1"/>
    </xf>
    <xf fontId="3338" fillId="0" borderId="0" numFmtId="4" xfId="0" applyNumberFormat="1" applyFont="1" quotePrefix="0">
      <alignment horizontal="center" vertical="center"/>
    </xf>
    <xf fontId="3339" fillId="0" borderId="0" numFmtId="164" xfId="0" applyNumberFormat="1" applyFont="1" quotePrefix="0">
      <alignment horizontal="center" vertical="center"/>
    </xf>
    <xf fontId="3340" fillId="0" borderId="0" numFmtId="164" xfId="0" applyNumberFormat="1" applyFont="1" quotePrefix="0">
      <alignment horizontal="center" vertical="center"/>
    </xf>
    <xf fontId="3341" fillId="0" borderId="0" numFmtId="165" xfId="0" applyNumberFormat="1" applyFont="1" quotePrefix="0">
      <alignment horizontal="center" vertical="center"/>
    </xf>
    <xf fontId="3342" fillId="0" borderId="0" numFmtId="164" xfId="0" applyNumberFormat="1" applyFont="1" quotePrefix="0">
      <alignment horizontal="center" vertical="center"/>
    </xf>
    <xf fontId="3343" fillId="0" borderId="0" numFmtId="164" xfId="0" applyNumberFormat="1" applyFont="1" quotePrefix="0">
      <alignment horizontal="center" vertical="center" wrapText="1"/>
    </xf>
    <xf fontId="3344" fillId="0" borderId="0" numFmtId="4" xfId="0" applyNumberFormat="1" applyFont="1" quotePrefix="0">
      <alignment horizontal="center" vertical="center"/>
    </xf>
    <xf fontId="3345" fillId="0" borderId="0" numFmtId="164" xfId="0" applyNumberFormat="1" applyFont="1" quotePrefix="0">
      <alignment horizontal="center" vertical="center"/>
    </xf>
    <xf fontId="3346" fillId="0" borderId="0" numFmtId="0" xfId="0" applyFont="1" quotePrefix="0">
      <alignment horizontal="center" vertical="center" wrapText="1"/>
    </xf>
    <xf fontId="3347" fillId="0" borderId="0" numFmtId="4" xfId="0" applyNumberFormat="1" applyFont="1" quotePrefix="0">
      <alignment horizontal="center" vertical="center"/>
    </xf>
    <xf fontId="3348" fillId="0" borderId="0" numFmtId="164" xfId="0" applyNumberFormat="1" applyFont="1" quotePrefix="0">
      <alignment horizontal="center" vertical="center"/>
    </xf>
    <xf fontId="3349" fillId="0" borderId="0" numFmtId="164" xfId="0" applyNumberFormat="1" applyFont="1" quotePrefix="0">
      <alignment horizontal="center" vertical="center"/>
    </xf>
    <xf fontId="3350" fillId="0" borderId="0" numFmtId="165" xfId="0" applyNumberFormat="1" applyFont="1" quotePrefix="0">
      <alignment horizontal="center" vertical="center"/>
    </xf>
    <xf fontId="3351" fillId="0" borderId="0" numFmtId="164" xfId="0" applyNumberFormat="1" applyFont="1" quotePrefix="0">
      <alignment horizontal="center" vertical="center"/>
    </xf>
    <xf fontId="3352" fillId="0" borderId="0" numFmtId="164" xfId="0" applyNumberFormat="1" applyFont="1" quotePrefix="0">
      <alignment horizontal="center" vertical="center" wrapText="1"/>
    </xf>
    <xf fontId="3353" fillId="0" borderId="0" numFmtId="4" xfId="0" applyNumberFormat="1" applyFont="1" quotePrefix="0">
      <alignment horizontal="center" vertical="center"/>
    </xf>
    <xf fontId="3354" fillId="0" borderId="0" numFmtId="164" xfId="0" applyNumberFormat="1" applyFont="1" quotePrefix="0">
      <alignment horizontal="center" vertical="center"/>
    </xf>
    <xf fontId="3355" fillId="0" borderId="0" numFmtId="0" xfId="0" applyFont="1" quotePrefix="0">
      <alignment horizontal="center" vertical="center" wrapText="1"/>
    </xf>
    <xf fontId="3356" fillId="0" borderId="0" numFmtId="4" xfId="0" applyNumberFormat="1" applyFont="1" quotePrefix="0">
      <alignment horizontal="center" vertical="center"/>
    </xf>
    <xf fontId="3357" fillId="0" borderId="0" numFmtId="164" xfId="0" applyNumberFormat="1" applyFont="1" quotePrefix="0">
      <alignment horizontal="center" vertical="center"/>
    </xf>
    <xf fontId="3358" fillId="0" borderId="0" numFmtId="164" xfId="0" applyNumberFormat="1" applyFont="1" quotePrefix="0">
      <alignment horizontal="center" vertical="center"/>
    </xf>
    <xf fontId="3359" fillId="0" borderId="0" numFmtId="165" xfId="0" applyNumberFormat="1" applyFont="1" quotePrefix="0">
      <alignment horizontal="center" vertical="center"/>
    </xf>
    <xf fontId="3360" fillId="0" borderId="0" numFmtId="164" xfId="0" applyNumberFormat="1" applyFont="1" quotePrefix="0">
      <alignment horizontal="center" vertical="center"/>
    </xf>
    <xf fontId="3361" fillId="0" borderId="0" numFmtId="164" xfId="0" applyNumberFormat="1" applyFont="1" quotePrefix="0">
      <alignment horizontal="center" vertical="center" wrapText="1"/>
    </xf>
    <xf fontId="3362" fillId="0" borderId="0" numFmtId="4" xfId="0" applyNumberFormat="1" applyFont="1" quotePrefix="0">
      <alignment horizontal="center" vertical="center"/>
    </xf>
    <xf fontId="3363" fillId="0" borderId="0" numFmtId="164" xfId="0" applyNumberFormat="1" applyFont="1" quotePrefix="0">
      <alignment horizontal="center" vertical="center"/>
    </xf>
    <xf fontId="3364" fillId="0" borderId="0" numFmtId="164" xfId="0" applyNumberFormat="1" applyFont="1" quotePrefix="0">
      <alignment horizontal="center" vertical="center" wrapText="1"/>
    </xf>
    <xf fontId="336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36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366" fillId="0" borderId="0" numFmtId="0" xfId="0" applyFont="1" quotePrefix="0">
      <alignment horizontal="center" vertical="center" wrapText="1"/>
    </xf>
    <xf fontId="3367" fillId="0" borderId="0" numFmtId="4" xfId="0" applyNumberFormat="1" applyFont="1" quotePrefix="0">
      <alignment horizontal="center" vertical="center"/>
    </xf>
    <xf fontId="3368" fillId="0" borderId="0" numFmtId="164" xfId="0" applyNumberFormat="1" applyFont="1" quotePrefix="0">
      <alignment horizontal="center" vertical="center"/>
    </xf>
    <xf fontId="3369" fillId="0" borderId="0" numFmtId="164" xfId="0" applyNumberFormat="1" applyFont="1" quotePrefix="0">
      <alignment horizontal="center" vertical="center"/>
    </xf>
    <xf fontId="3370" fillId="0" borderId="0" numFmtId="165" xfId="0" applyNumberFormat="1" applyFont="1" quotePrefix="0">
      <alignment horizontal="center" vertical="center"/>
    </xf>
    <xf fontId="3371" fillId="0" borderId="0" numFmtId="164" xfId="0" applyNumberFormat="1" applyFont="1" quotePrefix="0">
      <alignment horizontal="center" vertical="center"/>
    </xf>
    <xf fontId="3372" fillId="0" borderId="0" numFmtId="164" xfId="0" applyNumberFormat="1" applyFont="1" quotePrefix="0">
      <alignment horizontal="center" vertical="center" wrapText="1"/>
    </xf>
    <xf fontId="3373" fillId="0" borderId="0" numFmtId="4" xfId="0" applyNumberFormat="1" applyFont="1" quotePrefix="0">
      <alignment horizontal="center" vertical="center"/>
    </xf>
    <xf fontId="3374" fillId="0" borderId="0" numFmtId="164" xfId="0" applyNumberFormat="1" applyFont="1" quotePrefix="0">
      <alignment horizontal="center" vertical="center"/>
    </xf>
    <xf fontId="3375" fillId="0" borderId="0" numFmtId="0" xfId="0" applyFont="1" quotePrefix="0">
      <alignment horizontal="center" vertical="center" wrapText="1"/>
    </xf>
    <xf fontId="3376" fillId="0" borderId="0" numFmtId="4" xfId="0" applyNumberFormat="1" applyFont="1" quotePrefix="0">
      <alignment horizontal="center" vertical="center"/>
    </xf>
    <xf fontId="3377" fillId="0" borderId="0" numFmtId="164" xfId="0" applyNumberFormat="1" applyFont="1" quotePrefix="0">
      <alignment horizontal="center" vertical="center"/>
    </xf>
    <xf fontId="3378" fillId="0" borderId="0" numFmtId="164" xfId="0" applyNumberFormat="1" applyFont="1" quotePrefix="0">
      <alignment horizontal="center" vertical="center"/>
    </xf>
    <xf fontId="3379" fillId="0" borderId="0" numFmtId="165" xfId="0" applyNumberFormat="1" applyFont="1" quotePrefix="0">
      <alignment horizontal="center" vertical="center"/>
    </xf>
    <xf fontId="3380" fillId="0" borderId="0" numFmtId="164" xfId="0" applyNumberFormat="1" applyFont="1" quotePrefix="0">
      <alignment horizontal="center" vertical="center"/>
    </xf>
    <xf fontId="3381" fillId="0" borderId="0" numFmtId="164" xfId="0" applyNumberFormat="1" applyFont="1" quotePrefix="0">
      <alignment horizontal="center" vertical="center" wrapText="1"/>
    </xf>
    <xf fontId="3382" fillId="0" borderId="0" numFmtId="4" xfId="0" applyNumberFormat="1" applyFont="1" quotePrefix="0">
      <alignment horizontal="center" vertical="center"/>
    </xf>
    <xf fontId="3383" fillId="0" borderId="0" numFmtId="164" xfId="0" applyNumberFormat="1" applyFont="1" quotePrefix="0">
      <alignment horizontal="center" vertical="center"/>
    </xf>
    <xf fontId="3384" fillId="0" borderId="0" numFmtId="164" xfId="0" applyNumberFormat="1" applyFont="1" quotePrefix="0">
      <alignment horizontal="center" vertical="center" wrapText="1"/>
    </xf>
    <xf fontId="338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38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386" fillId="0" borderId="0" numFmtId="0" xfId="0" applyFont="1" quotePrefix="0">
      <alignment horizontal="center" vertical="center" wrapText="1"/>
    </xf>
    <xf fontId="3387" fillId="0" borderId="0" numFmtId="4" xfId="0" applyNumberFormat="1" applyFont="1" quotePrefix="0">
      <alignment horizontal="center" vertical="center"/>
    </xf>
    <xf fontId="3388" fillId="0" borderId="0" numFmtId="164" xfId="0" applyNumberFormat="1" applyFont="1" quotePrefix="0">
      <alignment horizontal="center" vertical="center"/>
    </xf>
    <xf fontId="3389" fillId="0" borderId="0" numFmtId="164" xfId="0" applyNumberFormat="1" applyFont="1" quotePrefix="0">
      <alignment horizontal="center" vertical="center"/>
    </xf>
    <xf fontId="3390" fillId="0" borderId="0" numFmtId="165" xfId="0" applyNumberFormat="1" applyFont="1" quotePrefix="0">
      <alignment horizontal="center" vertical="center"/>
    </xf>
    <xf fontId="3391" fillId="0" borderId="0" numFmtId="164" xfId="0" applyNumberFormat="1" applyFont="1" quotePrefix="0">
      <alignment horizontal="center" vertical="center"/>
    </xf>
    <xf fontId="3392" fillId="0" borderId="0" numFmtId="164" xfId="0" applyNumberFormat="1" applyFont="1" quotePrefix="0">
      <alignment horizontal="center" vertical="center" wrapText="1"/>
    </xf>
    <xf fontId="3393" fillId="0" borderId="0" numFmtId="4" xfId="0" applyNumberFormat="1" applyFont="1" quotePrefix="0">
      <alignment horizontal="center" vertical="center"/>
    </xf>
    <xf fontId="3394" fillId="0" borderId="0" numFmtId="164" xfId="0" applyNumberFormat="1" applyFont="1" quotePrefix="0">
      <alignment horizontal="center" vertical="center"/>
    </xf>
    <xf fontId="3395" fillId="0" borderId="0" numFmtId="0" xfId="0" applyFont="1" quotePrefix="0">
      <alignment horizontal="center" vertical="center" wrapText="1"/>
    </xf>
    <xf fontId="3396" fillId="0" borderId="0" numFmtId="4" xfId="0" applyNumberFormat="1" applyFont="1" quotePrefix="0">
      <alignment horizontal="center" vertical="center"/>
    </xf>
    <xf fontId="3397" fillId="0" borderId="0" numFmtId="164" xfId="0" applyNumberFormat="1" applyFont="1" quotePrefix="0">
      <alignment horizontal="center" vertical="center"/>
    </xf>
    <xf fontId="3398" fillId="0" borderId="0" numFmtId="164" xfId="0" applyNumberFormat="1" applyFont="1" quotePrefix="0">
      <alignment horizontal="center" vertical="center"/>
    </xf>
    <xf fontId="3399" fillId="0" borderId="0" numFmtId="165" xfId="0" applyNumberFormat="1" applyFont="1" quotePrefix="0">
      <alignment horizontal="center" vertical="center"/>
    </xf>
    <xf fontId="3400" fillId="0" borderId="0" numFmtId="164" xfId="0" applyNumberFormat="1" applyFont="1" quotePrefix="0">
      <alignment horizontal="center" vertical="center"/>
    </xf>
    <xf fontId="3401" fillId="0" borderId="0" numFmtId="164" xfId="0" applyNumberFormat="1" applyFont="1" quotePrefix="0">
      <alignment horizontal="center" vertical="center" wrapText="1"/>
    </xf>
    <xf fontId="3402" fillId="0" borderId="0" numFmtId="4" xfId="0" applyNumberFormat="1" applyFont="1" quotePrefix="0">
      <alignment horizontal="center" vertical="center"/>
    </xf>
    <xf fontId="3403" fillId="0" borderId="0" numFmtId="164" xfId="0" applyNumberFormat="1" applyFont="1" quotePrefix="0">
      <alignment horizontal="center" vertical="center"/>
    </xf>
    <xf fontId="3404" fillId="0" borderId="0" numFmtId="0" xfId="0" applyFont="1" quotePrefix="0">
      <alignment horizontal="center" vertical="center" wrapText="1"/>
    </xf>
    <xf fontId="3405" fillId="0" borderId="0" numFmtId="4" xfId="0" applyNumberFormat="1" applyFont="1" quotePrefix="0">
      <alignment horizontal="center" vertical="center"/>
    </xf>
    <xf fontId="3406" fillId="0" borderId="0" numFmtId="164" xfId="0" applyNumberFormat="1" applyFont="1" quotePrefix="0">
      <alignment horizontal="center" vertical="center"/>
    </xf>
    <xf fontId="3407" fillId="0" borderId="0" numFmtId="164" xfId="0" applyNumberFormat="1" applyFont="1" quotePrefix="0">
      <alignment horizontal="center" vertical="center"/>
    </xf>
    <xf fontId="3408" fillId="0" borderId="0" numFmtId="165" xfId="0" applyNumberFormat="1" applyFont="1" quotePrefix="0">
      <alignment horizontal="center" vertical="center"/>
    </xf>
    <xf fontId="3409" fillId="0" borderId="0" numFmtId="164" xfId="0" applyNumberFormat="1" applyFont="1" quotePrefix="0">
      <alignment horizontal="center" vertical="center"/>
    </xf>
    <xf fontId="3410" fillId="0" borderId="0" numFmtId="164" xfId="0" applyNumberFormat="1" applyFont="1" quotePrefix="0">
      <alignment horizontal="center" vertical="center" wrapText="1"/>
    </xf>
    <xf fontId="3411" fillId="0" borderId="0" numFmtId="4" xfId="0" applyNumberFormat="1" applyFont="1" quotePrefix="0">
      <alignment horizontal="center" vertical="center"/>
    </xf>
    <xf fontId="3412" fillId="0" borderId="0" numFmtId="164" xfId="0" applyNumberFormat="1" applyFont="1" quotePrefix="0">
      <alignment horizontal="center" vertical="center"/>
    </xf>
    <xf fontId="3413" fillId="0" borderId="0" numFmtId="0" xfId="0" applyFont="1" quotePrefix="0">
      <alignment horizontal="center" vertical="center" wrapText="1"/>
    </xf>
    <xf fontId="3414" fillId="0" borderId="0" numFmtId="4" xfId="0" applyNumberFormat="1" applyFont="1" quotePrefix="0">
      <alignment horizontal="center" vertical="center"/>
    </xf>
    <xf fontId="3415" fillId="0" borderId="0" numFmtId="164" xfId="0" applyNumberFormat="1" applyFont="1" quotePrefix="0">
      <alignment horizontal="center" vertical="center"/>
    </xf>
    <xf fontId="3416" fillId="0" borderId="0" numFmtId="164" xfId="0" applyNumberFormat="1" applyFont="1" quotePrefix="0">
      <alignment horizontal="center" vertical="center"/>
    </xf>
    <xf fontId="3417" fillId="0" borderId="0" numFmtId="165" xfId="0" applyNumberFormat="1" applyFont="1" quotePrefix="0">
      <alignment horizontal="center" vertical="center"/>
    </xf>
    <xf fontId="3418" fillId="0" borderId="0" numFmtId="164" xfId="0" applyNumberFormat="1" applyFont="1" quotePrefix="0">
      <alignment horizontal="center" vertical="center"/>
    </xf>
    <xf fontId="3419" fillId="0" borderId="0" numFmtId="164" xfId="0" applyNumberFormat="1" applyFont="1" quotePrefix="0">
      <alignment horizontal="center" vertical="center" wrapText="1"/>
    </xf>
    <xf fontId="3420" fillId="0" borderId="0" numFmtId="4" xfId="0" applyNumberFormat="1" applyFont="1" quotePrefix="0">
      <alignment horizontal="center" vertical="center"/>
    </xf>
    <xf fontId="3421" fillId="0" borderId="0" numFmtId="164" xfId="0" applyNumberFormat="1" applyFont="1" quotePrefix="0">
      <alignment horizontal="center" vertical="center"/>
    </xf>
    <xf fontId="3422" fillId="0" borderId="0" numFmtId="0" xfId="0" applyFont="1" quotePrefix="0">
      <alignment horizontal="center" vertical="center" wrapText="1"/>
    </xf>
    <xf fontId="3423" fillId="0" borderId="0" numFmtId="4" xfId="0" applyNumberFormat="1" applyFont="1" quotePrefix="0">
      <alignment horizontal="center" vertical="center"/>
    </xf>
    <xf fontId="3424" fillId="0" borderId="0" numFmtId="164" xfId="0" applyNumberFormat="1" applyFont="1" quotePrefix="0">
      <alignment horizontal="center" vertical="center"/>
    </xf>
    <xf fontId="3425" fillId="0" borderId="0" numFmtId="164" xfId="0" applyNumberFormat="1" applyFont="1" quotePrefix="0">
      <alignment horizontal="center" vertical="center"/>
    </xf>
    <xf fontId="3426" fillId="0" borderId="0" numFmtId="165" xfId="0" applyNumberFormat="1" applyFont="1" quotePrefix="0">
      <alignment horizontal="center" vertical="center"/>
    </xf>
    <xf fontId="3427" fillId="0" borderId="0" numFmtId="164" xfId="0" applyNumberFormat="1" applyFont="1" quotePrefix="0">
      <alignment horizontal="center" vertical="center"/>
    </xf>
    <xf fontId="3428" fillId="0" borderId="0" numFmtId="164" xfId="0" applyNumberFormat="1" applyFont="1" quotePrefix="0">
      <alignment horizontal="center" vertical="center" wrapText="1"/>
    </xf>
    <xf fontId="3429" fillId="0" borderId="0" numFmtId="4" xfId="0" applyNumberFormat="1" applyFont="1" quotePrefix="0">
      <alignment horizontal="center" vertical="center"/>
    </xf>
    <xf fontId="3430" fillId="0" borderId="0" numFmtId="164" xfId="0" applyNumberFormat="1" applyFont="1" quotePrefix="0">
      <alignment horizontal="center" vertical="center"/>
    </xf>
    <xf fontId="3431" fillId="0" borderId="0" numFmtId="0" xfId="0" applyFont="1" quotePrefix="0">
      <alignment horizontal="center" vertical="center" wrapText="1"/>
    </xf>
    <xf fontId="3432" fillId="0" borderId="0" numFmtId="4" xfId="0" applyNumberFormat="1" applyFont="1" quotePrefix="0">
      <alignment horizontal="center" vertical="center"/>
    </xf>
    <xf fontId="3433" fillId="0" borderId="0" numFmtId="164" xfId="0" applyNumberFormat="1" applyFont="1" quotePrefix="0">
      <alignment horizontal="center" vertical="center"/>
    </xf>
    <xf fontId="3434" fillId="0" borderId="0" numFmtId="164" xfId="0" applyNumberFormat="1" applyFont="1" quotePrefix="0">
      <alignment horizontal="center" vertical="center"/>
    </xf>
    <xf fontId="3435" fillId="0" borderId="0" numFmtId="165" xfId="0" applyNumberFormat="1" applyFont="1" quotePrefix="0">
      <alignment horizontal="center" vertical="center"/>
    </xf>
    <xf fontId="3436" fillId="0" borderId="0" numFmtId="164" xfId="0" applyNumberFormat="1" applyFont="1" quotePrefix="0">
      <alignment horizontal="center" vertical="center"/>
    </xf>
    <xf fontId="3437" fillId="0" borderId="0" numFmtId="164" xfId="0" applyNumberFormat="1" applyFont="1" quotePrefix="0">
      <alignment horizontal="center" vertical="center" wrapText="1"/>
    </xf>
    <xf fontId="3438" fillId="0" borderId="0" numFmtId="4" xfId="0" applyNumberFormat="1" applyFont="1" quotePrefix="0">
      <alignment horizontal="center" vertical="center"/>
    </xf>
    <xf fontId="3439" fillId="0" borderId="0" numFmtId="164" xfId="0" applyNumberFormat="1" applyFont="1" quotePrefix="0">
      <alignment horizontal="center" vertical="center"/>
    </xf>
    <xf fontId="3440" fillId="0" borderId="0" numFmtId="0" xfId="0" applyFont="1" quotePrefix="0">
      <alignment horizontal="center" vertical="center" wrapText="1"/>
    </xf>
    <xf fontId="3441" fillId="0" borderId="0" numFmtId="4" xfId="0" applyNumberFormat="1" applyFont="1" quotePrefix="0">
      <alignment horizontal="center" vertical="center"/>
    </xf>
    <xf fontId="3442" fillId="0" borderId="0" numFmtId="164" xfId="0" applyNumberFormat="1" applyFont="1" quotePrefix="0">
      <alignment horizontal="center" vertical="center"/>
    </xf>
    <xf fontId="3443" fillId="0" borderId="0" numFmtId="164" xfId="0" applyNumberFormat="1" applyFont="1" quotePrefix="0">
      <alignment horizontal="center" vertical="center"/>
    </xf>
    <xf fontId="3444" fillId="0" borderId="0" numFmtId="165" xfId="0" applyNumberFormat="1" applyFont="1" quotePrefix="0">
      <alignment horizontal="center" vertical="center"/>
    </xf>
    <xf fontId="3445" fillId="0" borderId="0" numFmtId="164" xfId="0" applyNumberFormat="1" applyFont="1" quotePrefix="0">
      <alignment horizontal="center" vertical="center"/>
    </xf>
    <xf fontId="3446" fillId="0" borderId="0" numFmtId="164" xfId="0" applyNumberFormat="1" applyFont="1" quotePrefix="0">
      <alignment horizontal="center" vertical="center" wrapText="1"/>
    </xf>
    <xf fontId="3447" fillId="0" borderId="0" numFmtId="4" xfId="0" applyNumberFormat="1" applyFont="1" quotePrefix="0">
      <alignment horizontal="center" vertical="center"/>
    </xf>
    <xf fontId="3448" fillId="0" borderId="0" numFmtId="164" xfId="0" applyNumberFormat="1" applyFont="1" quotePrefix="0">
      <alignment horizontal="center" vertical="center"/>
    </xf>
    <xf fontId="3449" fillId="0" borderId="0" numFmtId="0" xfId="0" applyFont="1" quotePrefix="0">
      <alignment horizontal="center" vertical="center" wrapText="1"/>
    </xf>
    <xf fontId="3450" fillId="0" borderId="0" numFmtId="4" xfId="0" applyNumberFormat="1" applyFont="1" quotePrefix="0">
      <alignment horizontal="center" vertical="center"/>
    </xf>
    <xf fontId="3451" fillId="0" borderId="0" numFmtId="164" xfId="0" applyNumberFormat="1" applyFont="1" quotePrefix="0">
      <alignment horizontal="center" vertical="center"/>
    </xf>
    <xf fontId="3452" fillId="0" borderId="0" numFmtId="164" xfId="0" applyNumberFormat="1" applyFont="1" quotePrefix="0">
      <alignment horizontal="center" vertical="center"/>
    </xf>
    <xf fontId="3453" fillId="0" borderId="0" numFmtId="165" xfId="0" applyNumberFormat="1" applyFont="1" quotePrefix="0">
      <alignment horizontal="center" vertical="center"/>
    </xf>
    <xf fontId="3454" fillId="0" borderId="0" numFmtId="164" xfId="0" applyNumberFormat="1" applyFont="1" quotePrefix="0">
      <alignment horizontal="center" vertical="center"/>
    </xf>
    <xf fontId="3455" fillId="0" borderId="0" numFmtId="164" xfId="0" applyNumberFormat="1" applyFont="1" quotePrefix="0">
      <alignment horizontal="center" vertical="center" wrapText="1"/>
    </xf>
    <xf fontId="3456" fillId="0" borderId="0" numFmtId="4" xfId="0" applyNumberFormat="1" applyFont="1" quotePrefix="0">
      <alignment horizontal="center" vertical="center"/>
    </xf>
    <xf fontId="3457" fillId="0" borderId="0" numFmtId="164" xfId="0" applyNumberFormat="1" applyFont="1" quotePrefix="0">
      <alignment horizontal="center" vertical="center"/>
    </xf>
    <xf fontId="3458" fillId="0" borderId="0" numFmtId="0" xfId="0" applyFont="1" quotePrefix="0">
      <alignment horizontal="center" vertical="center" wrapText="1"/>
    </xf>
    <xf fontId="3459" fillId="0" borderId="0" numFmtId="4" xfId="0" applyNumberFormat="1" applyFont="1" quotePrefix="0">
      <alignment horizontal="center" vertical="center"/>
    </xf>
    <xf fontId="3460" fillId="0" borderId="0" numFmtId="164" xfId="0" applyNumberFormat="1" applyFont="1" quotePrefix="0">
      <alignment horizontal="center" vertical="center"/>
    </xf>
    <xf fontId="3461" fillId="0" borderId="0" numFmtId="164" xfId="0" applyNumberFormat="1" applyFont="1" quotePrefix="0">
      <alignment horizontal="center" vertical="center"/>
    </xf>
    <xf fontId="3462" fillId="0" borderId="0" numFmtId="165" xfId="0" applyNumberFormat="1" applyFont="1" quotePrefix="0">
      <alignment horizontal="center" vertical="center"/>
    </xf>
    <xf fontId="3463" fillId="0" borderId="0" numFmtId="164" xfId="0" applyNumberFormat="1" applyFont="1" quotePrefix="0">
      <alignment horizontal="center" vertical="center"/>
    </xf>
    <xf fontId="3464" fillId="0" borderId="0" numFmtId="164" xfId="0" applyNumberFormat="1" applyFont="1" quotePrefix="0">
      <alignment horizontal="center" vertical="center" wrapText="1"/>
    </xf>
    <xf fontId="3465" fillId="0" borderId="0" numFmtId="4" xfId="0" applyNumberFormat="1" applyFont="1" quotePrefix="0">
      <alignment horizontal="center" vertical="center"/>
    </xf>
    <xf fontId="3466" fillId="0" borderId="0" numFmtId="164" xfId="0" applyNumberFormat="1" applyFont="1" quotePrefix="0">
      <alignment horizontal="center" vertical="center"/>
    </xf>
    <xf fontId="3467" fillId="0" borderId="0" numFmtId="0" xfId="0" applyFont="1" quotePrefix="0">
      <alignment horizontal="center" vertical="center" wrapText="1"/>
    </xf>
    <xf fontId="3468" fillId="0" borderId="0" numFmtId="4" xfId="0" applyNumberFormat="1" applyFont="1" quotePrefix="0">
      <alignment horizontal="center" vertical="center"/>
    </xf>
    <xf fontId="3469" fillId="0" borderId="0" numFmtId="164" xfId="0" applyNumberFormat="1" applyFont="1" quotePrefix="0">
      <alignment horizontal="center" vertical="center"/>
    </xf>
    <xf fontId="3470" fillId="0" borderId="0" numFmtId="164" xfId="0" applyNumberFormat="1" applyFont="1" quotePrefix="0">
      <alignment horizontal="center" vertical="center"/>
    </xf>
    <xf fontId="3471" fillId="0" borderId="0" numFmtId="165" xfId="0" applyNumberFormat="1" applyFont="1" quotePrefix="0">
      <alignment horizontal="center" vertical="center"/>
    </xf>
    <xf fontId="3472" fillId="0" borderId="0" numFmtId="164" xfId="0" applyNumberFormat="1" applyFont="1" quotePrefix="0">
      <alignment horizontal="center" vertical="center"/>
    </xf>
    <xf fontId="3473" fillId="0" borderId="0" numFmtId="164" xfId="0" applyNumberFormat="1" applyFont="1" quotePrefix="0">
      <alignment horizontal="center" vertical="center" wrapText="1"/>
    </xf>
    <xf fontId="3474" fillId="0" borderId="0" numFmtId="4" xfId="0" applyNumberFormat="1" applyFont="1" quotePrefix="0">
      <alignment horizontal="center" vertical="center"/>
    </xf>
    <xf fontId="3475" fillId="0" borderId="0" numFmtId="164" xfId="0" applyNumberFormat="1" applyFont="1" quotePrefix="0">
      <alignment horizontal="center" vertical="center"/>
    </xf>
    <xf fontId="3476" fillId="0" borderId="0" numFmtId="0" xfId="0" applyFont="1" quotePrefix="0">
      <alignment horizontal="center" vertical="center" wrapText="1"/>
    </xf>
    <xf fontId="3477" fillId="0" borderId="0" numFmtId="4" xfId="0" applyNumberFormat="1" applyFont="1" quotePrefix="0">
      <alignment horizontal="center" vertical="center"/>
    </xf>
    <xf fontId="3478" fillId="0" borderId="0" numFmtId="164" xfId="0" applyNumberFormat="1" applyFont="1" quotePrefix="0">
      <alignment horizontal="center" vertical="center"/>
    </xf>
    <xf fontId="3479" fillId="0" borderId="0" numFmtId="164" xfId="0" applyNumberFormat="1" applyFont="1" quotePrefix="0">
      <alignment horizontal="center" vertical="center"/>
    </xf>
    <xf fontId="3480" fillId="0" borderId="0" numFmtId="165" xfId="0" applyNumberFormat="1" applyFont="1" quotePrefix="0">
      <alignment horizontal="center" vertical="center"/>
    </xf>
    <xf fontId="3481" fillId="0" borderId="0" numFmtId="164" xfId="0" applyNumberFormat="1" applyFont="1" quotePrefix="0">
      <alignment horizontal="center" vertical="center"/>
    </xf>
    <xf fontId="3482" fillId="0" borderId="0" numFmtId="164" xfId="0" applyNumberFormat="1" applyFont="1" quotePrefix="0">
      <alignment horizontal="center" vertical="center" wrapText="1"/>
    </xf>
    <xf fontId="3483" fillId="0" borderId="0" numFmtId="4" xfId="0" applyNumberFormat="1" applyFont="1" quotePrefix="0">
      <alignment horizontal="center" vertical="center"/>
    </xf>
    <xf fontId="3484" fillId="0" borderId="0" numFmtId="164" xfId="0" applyNumberFormat="1" applyFont="1" quotePrefix="0">
      <alignment horizontal="center" vertical="center"/>
    </xf>
    <xf fontId="3485" fillId="0" borderId="0" numFmtId="0" xfId="0" applyFont="1" quotePrefix="0">
      <alignment horizontal="center" vertical="center" wrapText="1"/>
    </xf>
    <xf fontId="3486" fillId="0" borderId="0" numFmtId="4" xfId="0" applyNumberFormat="1" applyFont="1" quotePrefix="0">
      <alignment horizontal="center" vertical="center"/>
    </xf>
    <xf fontId="3487" fillId="0" borderId="0" numFmtId="164" xfId="0" applyNumberFormat="1" applyFont="1" quotePrefix="0">
      <alignment horizontal="center" vertical="center"/>
    </xf>
    <xf fontId="3488" fillId="0" borderId="0" numFmtId="164" xfId="0" applyNumberFormat="1" applyFont="1" quotePrefix="0">
      <alignment horizontal="center" vertical="center"/>
    </xf>
    <xf fontId="3489" fillId="0" borderId="0" numFmtId="165" xfId="0" applyNumberFormat="1" applyFont="1" quotePrefix="0">
      <alignment horizontal="center" vertical="center"/>
    </xf>
    <xf fontId="3490" fillId="0" borderId="0" numFmtId="164" xfId="0" applyNumberFormat="1" applyFont="1" quotePrefix="0">
      <alignment horizontal="center" vertical="center"/>
    </xf>
    <xf fontId="3491" fillId="0" borderId="0" numFmtId="164" xfId="0" applyNumberFormat="1" applyFont="1" quotePrefix="0">
      <alignment horizontal="center" vertical="center" wrapText="1"/>
    </xf>
    <xf fontId="3492" fillId="0" borderId="0" numFmtId="4" xfId="0" applyNumberFormat="1" applyFont="1" quotePrefix="0">
      <alignment horizontal="center" vertical="center"/>
    </xf>
    <xf fontId="3493" fillId="0" borderId="0" numFmtId="164" xfId="0" applyNumberFormat="1" applyFont="1" quotePrefix="0">
      <alignment horizontal="center" vertical="center"/>
    </xf>
    <xf fontId="3494" fillId="0" borderId="0" numFmtId="164" xfId="0" applyNumberFormat="1" applyFont="1" quotePrefix="0">
      <alignment horizontal="center" vertical="center" wrapText="1"/>
    </xf>
    <xf fontId="349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49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496" fillId="0" borderId="0" numFmtId="0" xfId="0" applyFont="1" quotePrefix="0">
      <alignment horizontal="center" vertical="center" wrapText="1"/>
    </xf>
    <xf fontId="3497" fillId="0" borderId="0" numFmtId="4" xfId="0" applyNumberFormat="1" applyFont="1" quotePrefix="0">
      <alignment horizontal="center" vertical="center"/>
    </xf>
    <xf fontId="3498" fillId="0" borderId="0" numFmtId="164" xfId="0" applyNumberFormat="1" applyFont="1" quotePrefix="0">
      <alignment horizontal="center" vertical="center"/>
    </xf>
    <xf fontId="3499" fillId="0" borderId="0" numFmtId="164" xfId="0" applyNumberFormat="1" applyFont="1" quotePrefix="0">
      <alignment horizontal="center" vertical="center"/>
    </xf>
    <xf fontId="3500" fillId="0" borderId="0" numFmtId="165" xfId="0" applyNumberFormat="1" applyFont="1" quotePrefix="0">
      <alignment horizontal="center" vertical="center"/>
    </xf>
    <xf fontId="3501" fillId="0" borderId="0" numFmtId="164" xfId="0" applyNumberFormat="1" applyFont="1" quotePrefix="0">
      <alignment horizontal="center" vertical="center"/>
    </xf>
    <xf fontId="3502" fillId="0" borderId="0" numFmtId="164" xfId="0" applyNumberFormat="1" applyFont="1" quotePrefix="0">
      <alignment horizontal="center" vertical="center" wrapText="1"/>
    </xf>
    <xf fontId="3503" fillId="0" borderId="0" numFmtId="4" xfId="0" applyNumberFormat="1" applyFont="1" quotePrefix="0">
      <alignment horizontal="center" vertical="center"/>
    </xf>
    <xf fontId="3504" fillId="0" borderId="0" numFmtId="164" xfId="0" applyNumberFormat="1" applyFont="1" quotePrefix="0">
      <alignment horizontal="center" vertical="center"/>
    </xf>
    <xf fontId="3505" fillId="0" borderId="0" numFmtId="0" xfId="0" applyFont="1" quotePrefix="0">
      <alignment horizontal="center" vertical="center" wrapText="1"/>
    </xf>
    <xf fontId="3506" fillId="0" borderId="0" numFmtId="4" xfId="0" applyNumberFormat="1" applyFont="1" quotePrefix="0">
      <alignment horizontal="center" vertical="center"/>
    </xf>
    <xf fontId="3507" fillId="0" borderId="0" numFmtId="164" xfId="0" applyNumberFormat="1" applyFont="1" quotePrefix="0">
      <alignment horizontal="center" vertical="center"/>
    </xf>
    <xf fontId="3508" fillId="0" borderId="0" numFmtId="164" xfId="0" applyNumberFormat="1" applyFont="1" quotePrefix="0">
      <alignment horizontal="center" vertical="center"/>
    </xf>
    <xf fontId="3509" fillId="0" borderId="0" numFmtId="165" xfId="0" applyNumberFormat="1" applyFont="1" quotePrefix="0">
      <alignment horizontal="center" vertical="center"/>
    </xf>
    <xf fontId="3510" fillId="0" borderId="0" numFmtId="164" xfId="0" applyNumberFormat="1" applyFont="1" quotePrefix="0">
      <alignment horizontal="center" vertical="center"/>
    </xf>
    <xf fontId="3511" fillId="0" borderId="0" numFmtId="164" xfId="0" applyNumberFormat="1" applyFont="1" quotePrefix="0">
      <alignment horizontal="center" vertical="center" wrapText="1"/>
    </xf>
    <xf fontId="3512" fillId="0" borderId="0" numFmtId="4" xfId="0" applyNumberFormat="1" applyFont="1" quotePrefix="0">
      <alignment horizontal="center" vertical="center"/>
    </xf>
    <xf fontId="3513" fillId="0" borderId="0" numFmtId="164" xfId="0" applyNumberFormat="1" applyFont="1" quotePrefix="0">
      <alignment horizontal="center" vertical="center"/>
    </xf>
    <xf fontId="3514" fillId="0" borderId="0" numFmtId="0" xfId="0" applyFont="1" quotePrefix="0">
      <alignment horizontal="center" vertical="center" wrapText="1"/>
    </xf>
    <xf fontId="3515" fillId="0" borderId="0" numFmtId="4" xfId="0" applyNumberFormat="1" applyFont="1" quotePrefix="0">
      <alignment horizontal="center" vertical="center"/>
    </xf>
    <xf fontId="3516" fillId="0" borderId="0" numFmtId="164" xfId="0" applyNumberFormat="1" applyFont="1" quotePrefix="0">
      <alignment horizontal="center" vertical="center"/>
    </xf>
    <xf fontId="3517" fillId="0" borderId="0" numFmtId="164" xfId="0" applyNumberFormat="1" applyFont="1" quotePrefix="0">
      <alignment horizontal="center" vertical="center"/>
    </xf>
    <xf fontId="3518" fillId="0" borderId="0" numFmtId="165" xfId="0" applyNumberFormat="1" applyFont="1" quotePrefix="0">
      <alignment horizontal="center" vertical="center"/>
    </xf>
    <xf fontId="3519" fillId="0" borderId="0" numFmtId="164" xfId="0" applyNumberFormat="1" applyFont="1" quotePrefix="0">
      <alignment horizontal="center" vertical="center"/>
    </xf>
    <xf fontId="3520" fillId="0" borderId="0" numFmtId="164" xfId="0" applyNumberFormat="1" applyFont="1" quotePrefix="0">
      <alignment horizontal="center" vertical="center" wrapText="1"/>
    </xf>
    <xf fontId="3521" fillId="0" borderId="0" numFmtId="4" xfId="0" applyNumberFormat="1" applyFont="1" quotePrefix="0">
      <alignment horizontal="center" vertical="center"/>
    </xf>
    <xf fontId="3522" fillId="0" borderId="0" numFmtId="164" xfId="0" applyNumberFormat="1" applyFont="1" quotePrefix="0">
      <alignment horizontal="center" vertical="center"/>
    </xf>
    <xf fontId="3523" fillId="0" borderId="0" numFmtId="0" xfId="0" applyFont="1" quotePrefix="0">
      <alignment horizontal="center" vertical="center" wrapText="1"/>
    </xf>
    <xf fontId="3524" fillId="0" borderId="0" numFmtId="4" xfId="0" applyNumberFormat="1" applyFont="1" quotePrefix="0">
      <alignment horizontal="center" vertical="center"/>
    </xf>
    <xf fontId="3525" fillId="0" borderId="0" numFmtId="164" xfId="0" applyNumberFormat="1" applyFont="1" quotePrefix="0">
      <alignment horizontal="center" vertical="center"/>
    </xf>
    <xf fontId="3526" fillId="0" borderId="0" numFmtId="164" xfId="0" applyNumberFormat="1" applyFont="1" quotePrefix="0">
      <alignment horizontal="center" vertical="center"/>
    </xf>
    <xf fontId="3527" fillId="0" borderId="0" numFmtId="165" xfId="0" applyNumberFormat="1" applyFont="1" quotePrefix="0">
      <alignment horizontal="center" vertical="center"/>
    </xf>
    <xf fontId="3528" fillId="0" borderId="0" numFmtId="164" xfId="0" applyNumberFormat="1" applyFont="1" quotePrefix="0">
      <alignment horizontal="center" vertical="center"/>
    </xf>
    <xf fontId="3529" fillId="0" borderId="0" numFmtId="164" xfId="0" applyNumberFormat="1" applyFont="1" quotePrefix="0">
      <alignment horizontal="center" vertical="center" wrapText="1"/>
    </xf>
    <xf fontId="3530" fillId="0" borderId="0" numFmtId="4" xfId="0" applyNumberFormat="1" applyFont="1" quotePrefix="0">
      <alignment horizontal="center" vertical="center"/>
    </xf>
    <xf fontId="3531" fillId="0" borderId="0" numFmtId="164" xfId="0" applyNumberFormat="1" applyFont="1" quotePrefix="0">
      <alignment horizontal="center" vertical="center"/>
    </xf>
    <xf fontId="3532" fillId="0" borderId="0" numFmtId="0" xfId="0" applyFont="1" quotePrefix="0">
      <alignment horizontal="center" vertical="center" wrapText="1"/>
    </xf>
    <xf fontId="3533" fillId="0" borderId="0" numFmtId="4" xfId="0" applyNumberFormat="1" applyFont="1" quotePrefix="0">
      <alignment horizontal="center" vertical="center"/>
    </xf>
    <xf fontId="3534" fillId="0" borderId="0" numFmtId="164" xfId="0" applyNumberFormat="1" applyFont="1" quotePrefix="0">
      <alignment horizontal="center" vertical="center"/>
    </xf>
    <xf fontId="3535" fillId="0" borderId="0" numFmtId="164" xfId="0" applyNumberFormat="1" applyFont="1" quotePrefix="0">
      <alignment horizontal="center" vertical="center"/>
    </xf>
    <xf fontId="3536" fillId="0" borderId="0" numFmtId="165" xfId="0" applyNumberFormat="1" applyFont="1" quotePrefix="0">
      <alignment horizontal="center" vertical="center"/>
    </xf>
    <xf fontId="3537" fillId="0" borderId="0" numFmtId="164" xfId="0" applyNumberFormat="1" applyFont="1" quotePrefix="0">
      <alignment horizontal="center" vertical="center"/>
    </xf>
    <xf fontId="3538" fillId="0" borderId="0" numFmtId="164" xfId="0" applyNumberFormat="1" applyFont="1" quotePrefix="0">
      <alignment horizontal="center" vertical="center" wrapText="1"/>
    </xf>
    <xf fontId="3539" fillId="0" borderId="0" numFmtId="4" xfId="0" applyNumberFormat="1" applyFont="1" quotePrefix="0">
      <alignment horizontal="center" vertical="center"/>
    </xf>
    <xf fontId="3540" fillId="0" borderId="0" numFmtId="164" xfId="0" applyNumberFormat="1" applyFont="1" quotePrefix="0">
      <alignment horizontal="center" vertical="center"/>
    </xf>
    <xf fontId="3541" fillId="0" borderId="0" numFmtId="0" xfId="0" applyFont="1" quotePrefix="0">
      <alignment horizontal="center" vertical="center" wrapText="1"/>
    </xf>
    <xf fontId="3542" fillId="0" borderId="0" numFmtId="4" xfId="0" applyNumberFormat="1" applyFont="1" quotePrefix="0">
      <alignment horizontal="center" vertical="center"/>
    </xf>
    <xf fontId="3543" fillId="0" borderId="0" numFmtId="164" xfId="0" applyNumberFormat="1" applyFont="1" quotePrefix="0">
      <alignment horizontal="center" vertical="center"/>
    </xf>
    <xf fontId="3544" fillId="0" borderId="0" numFmtId="164" xfId="0" applyNumberFormat="1" applyFont="1" quotePrefix="0">
      <alignment horizontal="center" vertical="center"/>
    </xf>
    <xf fontId="3545" fillId="0" borderId="0" numFmtId="165" xfId="0" applyNumberFormat="1" applyFont="1" quotePrefix="0">
      <alignment horizontal="center" vertical="center"/>
    </xf>
    <xf fontId="3546" fillId="0" borderId="0" numFmtId="164" xfId="0" applyNumberFormat="1" applyFont="1" quotePrefix="0">
      <alignment horizontal="center" vertical="center"/>
    </xf>
    <xf fontId="3547" fillId="0" borderId="0" numFmtId="164" xfId="0" applyNumberFormat="1" applyFont="1" quotePrefix="0">
      <alignment horizontal="center" vertical="center" wrapText="1"/>
    </xf>
    <xf fontId="3548" fillId="0" borderId="0" numFmtId="4" xfId="0" applyNumberFormat="1" applyFont="1" quotePrefix="0">
      <alignment horizontal="center" vertical="center"/>
    </xf>
    <xf fontId="3549" fillId="0" borderId="0" numFmtId="164" xfId="0" applyNumberFormat="1" applyFont="1" quotePrefix="0">
      <alignment horizontal="center" vertical="center"/>
    </xf>
    <xf fontId="3550" fillId="0" borderId="0" numFmtId="0" xfId="0" applyFont="1" quotePrefix="0">
      <alignment horizontal="center" vertical="center" wrapText="1"/>
    </xf>
    <xf fontId="3551" fillId="0" borderId="0" numFmtId="4" xfId="0" applyNumberFormat="1" applyFont="1" quotePrefix="0">
      <alignment horizontal="center" vertical="center"/>
    </xf>
    <xf fontId="3552" fillId="0" borderId="0" numFmtId="164" xfId="0" applyNumberFormat="1" applyFont="1" quotePrefix="0">
      <alignment horizontal="center" vertical="center"/>
    </xf>
    <xf fontId="3553" fillId="0" borderId="0" numFmtId="164" xfId="0" applyNumberFormat="1" applyFont="1" quotePrefix="0">
      <alignment horizontal="center" vertical="center"/>
    </xf>
    <xf fontId="3554" fillId="0" borderId="0" numFmtId="165" xfId="0" applyNumberFormat="1" applyFont="1" quotePrefix="0">
      <alignment horizontal="center" vertical="center"/>
    </xf>
    <xf fontId="3555" fillId="0" borderId="0" numFmtId="164" xfId="0" applyNumberFormat="1" applyFont="1" quotePrefix="0">
      <alignment horizontal="center" vertical="center"/>
    </xf>
    <xf fontId="3556" fillId="0" borderId="0" numFmtId="164" xfId="0" applyNumberFormat="1" applyFont="1" quotePrefix="0">
      <alignment horizontal="center" vertical="center" wrapText="1"/>
    </xf>
    <xf fontId="3557" fillId="0" borderId="0" numFmtId="4" xfId="0" applyNumberFormat="1" applyFont="1" quotePrefix="0">
      <alignment horizontal="center" vertical="center"/>
    </xf>
    <xf fontId="3558" fillId="0" borderId="0" numFmtId="164" xfId="0" applyNumberFormat="1" applyFont="1" quotePrefix="0">
      <alignment horizontal="center" vertical="center"/>
    </xf>
    <xf fontId="3559" fillId="0" borderId="0" numFmtId="0" xfId="0" applyFont="1" quotePrefix="0">
      <alignment horizontal="center" vertical="center" wrapText="1"/>
    </xf>
    <xf fontId="3560" fillId="0" borderId="0" numFmtId="4" xfId="0" applyNumberFormat="1" applyFont="1" quotePrefix="0">
      <alignment horizontal="center" vertical="center"/>
    </xf>
    <xf fontId="3561" fillId="0" borderId="0" numFmtId="164" xfId="0" applyNumberFormat="1" applyFont="1" quotePrefix="0">
      <alignment horizontal="center" vertical="center"/>
    </xf>
    <xf fontId="3562" fillId="0" borderId="0" numFmtId="164" xfId="0" applyNumberFormat="1" applyFont="1" quotePrefix="0">
      <alignment horizontal="center" vertical="center"/>
    </xf>
    <xf fontId="3563" fillId="0" borderId="0" numFmtId="165" xfId="0" applyNumberFormat="1" applyFont="1" quotePrefix="0">
      <alignment horizontal="center" vertical="center"/>
    </xf>
    <xf fontId="3564" fillId="0" borderId="0" numFmtId="164" xfId="0" applyNumberFormat="1" applyFont="1" quotePrefix="0">
      <alignment horizontal="center" vertical="center"/>
    </xf>
    <xf fontId="3565" fillId="0" borderId="0" numFmtId="164" xfId="0" applyNumberFormat="1" applyFont="1" quotePrefix="0">
      <alignment horizontal="center" vertical="center" wrapText="1"/>
    </xf>
    <xf fontId="3566" fillId="0" borderId="0" numFmtId="4" xfId="0" applyNumberFormat="1" applyFont="1" quotePrefix="0">
      <alignment horizontal="center" vertical="center"/>
    </xf>
    <xf fontId="3567" fillId="0" borderId="0" numFmtId="164" xfId="0" applyNumberFormat="1" applyFont="1" quotePrefix="0">
      <alignment horizontal="center" vertical="center"/>
    </xf>
    <xf fontId="3568" fillId="0" borderId="0" numFmtId="0" xfId="0" applyFont="1" quotePrefix="0">
      <alignment horizontal="center" vertical="center" wrapText="1"/>
    </xf>
    <xf fontId="3569" fillId="0" borderId="0" numFmtId="4" xfId="0" applyNumberFormat="1" applyFont="1" quotePrefix="0">
      <alignment horizontal="center" vertical="center"/>
    </xf>
    <xf fontId="3570" fillId="0" borderId="0" numFmtId="164" xfId="0" applyNumberFormat="1" applyFont="1" quotePrefix="0">
      <alignment horizontal="center" vertical="center"/>
    </xf>
    <xf fontId="3571" fillId="0" borderId="0" numFmtId="164" xfId="0" applyNumberFormat="1" applyFont="1" quotePrefix="0">
      <alignment horizontal="center" vertical="center"/>
    </xf>
    <xf fontId="3572" fillId="0" borderId="0" numFmtId="165" xfId="0" applyNumberFormat="1" applyFont="1" quotePrefix="0">
      <alignment horizontal="center" vertical="center"/>
    </xf>
    <xf fontId="3573" fillId="0" borderId="0" numFmtId="164" xfId="0" applyNumberFormat="1" applyFont="1" quotePrefix="0">
      <alignment horizontal="center" vertical="center"/>
    </xf>
    <xf fontId="3574" fillId="0" borderId="0" numFmtId="164" xfId="0" applyNumberFormat="1" applyFont="1" quotePrefix="0">
      <alignment horizontal="center" vertical="center" wrapText="1"/>
    </xf>
    <xf fontId="3575" fillId="0" borderId="0" numFmtId="4" xfId="0" applyNumberFormat="1" applyFont="1" quotePrefix="0">
      <alignment horizontal="center" vertical="center"/>
    </xf>
    <xf fontId="3576" fillId="0" borderId="0" numFmtId="164" xfId="0" applyNumberFormat="1" applyFont="1" quotePrefix="0">
      <alignment horizontal="center" vertical="center"/>
    </xf>
    <xf fontId="3577" fillId="0" borderId="0" numFmtId="0" xfId="0" applyFont="1" quotePrefix="0">
      <alignment horizontal="center" vertical="center" wrapText="1"/>
    </xf>
    <xf fontId="3578" fillId="0" borderId="0" numFmtId="4" xfId="0" applyNumberFormat="1" applyFont="1" quotePrefix="0">
      <alignment horizontal="center" vertical="center"/>
    </xf>
    <xf fontId="3579" fillId="0" borderId="0" numFmtId="164" xfId="0" applyNumberFormat="1" applyFont="1" quotePrefix="0">
      <alignment horizontal="center" vertical="center"/>
    </xf>
    <xf fontId="3580" fillId="0" borderId="0" numFmtId="164" xfId="0" applyNumberFormat="1" applyFont="1" quotePrefix="0">
      <alignment horizontal="center" vertical="center"/>
    </xf>
    <xf fontId="3581" fillId="0" borderId="0" numFmtId="165" xfId="0" applyNumberFormat="1" applyFont="1" quotePrefix="0">
      <alignment horizontal="center" vertical="center"/>
    </xf>
    <xf fontId="3582" fillId="0" borderId="0" numFmtId="164" xfId="0" applyNumberFormat="1" applyFont="1" quotePrefix="0">
      <alignment horizontal="center" vertical="center"/>
    </xf>
    <xf fontId="3583" fillId="0" borderId="0" numFmtId="164" xfId="0" applyNumberFormat="1" applyFont="1" quotePrefix="0">
      <alignment horizontal="center" vertical="center" wrapText="1"/>
    </xf>
    <xf fontId="3584" fillId="0" borderId="0" numFmtId="4" xfId="0" applyNumberFormat="1" applyFont="1" quotePrefix="0">
      <alignment horizontal="center" vertical="center"/>
    </xf>
    <xf fontId="3585" fillId="0" borderId="0" numFmtId="164" xfId="0" applyNumberFormat="1" applyFont="1" quotePrefix="0">
      <alignment horizontal="center" vertical="center"/>
    </xf>
    <xf fontId="3586" fillId="0" borderId="0" numFmtId="0" xfId="0" applyFont="1" quotePrefix="0">
      <alignment horizontal="center" vertical="center" wrapText="1"/>
    </xf>
    <xf fontId="3587" fillId="0" borderId="0" numFmtId="4" xfId="0" applyNumberFormat="1" applyFont="1" quotePrefix="0">
      <alignment horizontal="center" vertical="center"/>
    </xf>
    <xf fontId="3588" fillId="0" borderId="0" numFmtId="164" xfId="0" applyNumberFormat="1" applyFont="1" quotePrefix="0">
      <alignment horizontal="center" vertical="center"/>
    </xf>
    <xf fontId="3589" fillId="0" borderId="0" numFmtId="164" xfId="0" applyNumberFormat="1" applyFont="1" quotePrefix="0">
      <alignment horizontal="center" vertical="center"/>
    </xf>
    <xf fontId="3590" fillId="0" borderId="0" numFmtId="165" xfId="0" applyNumberFormat="1" applyFont="1" quotePrefix="0">
      <alignment horizontal="center" vertical="center"/>
    </xf>
    <xf fontId="3591" fillId="0" borderId="0" numFmtId="164" xfId="0" applyNumberFormat="1" applyFont="1" quotePrefix="0">
      <alignment horizontal="center" vertical="center"/>
    </xf>
    <xf fontId="3592" fillId="0" borderId="0" numFmtId="164" xfId="0" applyNumberFormat="1" applyFont="1" quotePrefix="0">
      <alignment horizontal="center" vertical="center" wrapText="1"/>
    </xf>
    <xf fontId="3593" fillId="0" borderId="0" numFmtId="4" xfId="0" applyNumberFormat="1" applyFont="1" quotePrefix="0">
      <alignment horizontal="center" vertical="center"/>
    </xf>
    <xf fontId="3594" fillId="0" borderId="0" numFmtId="164" xfId="0" applyNumberFormat="1" applyFont="1" quotePrefix="0">
      <alignment horizontal="center" vertical="center"/>
    </xf>
    <xf fontId="3595" fillId="0" borderId="0" numFmtId="0" xfId="0" applyFont="1" quotePrefix="0">
      <alignment horizontal="center" vertical="center" wrapText="1"/>
    </xf>
    <xf fontId="3596" fillId="0" borderId="0" numFmtId="4" xfId="0" applyNumberFormat="1" applyFont="1" quotePrefix="0">
      <alignment horizontal="center" vertical="center"/>
    </xf>
    <xf fontId="3597" fillId="0" borderId="0" numFmtId="164" xfId="0" applyNumberFormat="1" applyFont="1" quotePrefix="0">
      <alignment horizontal="center" vertical="center"/>
    </xf>
    <xf fontId="3598" fillId="0" borderId="0" numFmtId="164" xfId="0" applyNumberFormat="1" applyFont="1" quotePrefix="0">
      <alignment horizontal="center" vertical="center"/>
    </xf>
    <xf fontId="3599" fillId="0" borderId="0" numFmtId="165" xfId="0" applyNumberFormat="1" applyFont="1" quotePrefix="0">
      <alignment horizontal="center" vertical="center"/>
    </xf>
    <xf fontId="3600" fillId="0" borderId="0" numFmtId="164" xfId="0" applyNumberFormat="1" applyFont="1" quotePrefix="0">
      <alignment horizontal="center" vertical="center"/>
    </xf>
    <xf fontId="3601" fillId="0" borderId="0" numFmtId="164" xfId="0" applyNumberFormat="1" applyFont="1" quotePrefix="0">
      <alignment horizontal="center" vertical="center" wrapText="1"/>
    </xf>
    <xf fontId="3602" fillId="0" borderId="0" numFmtId="4" xfId="0" applyNumberFormat="1" applyFont="1" quotePrefix="0">
      <alignment horizontal="center" vertical="center"/>
    </xf>
    <xf fontId="3603" fillId="0" borderId="0" numFmtId="164" xfId="0" applyNumberFormat="1" applyFont="1" quotePrefix="0">
      <alignment horizontal="center" vertical="center"/>
    </xf>
    <xf fontId="3604" fillId="0" borderId="0" numFmtId="0" xfId="0" applyFont="1" quotePrefix="0">
      <alignment horizontal="center" vertical="center" wrapText="1"/>
    </xf>
    <xf fontId="3605" fillId="0" borderId="0" numFmtId="4" xfId="0" applyNumberFormat="1" applyFont="1" quotePrefix="0">
      <alignment horizontal="center" vertical="center"/>
    </xf>
    <xf fontId="3606" fillId="0" borderId="0" numFmtId="164" xfId="0" applyNumberFormat="1" applyFont="1" quotePrefix="0">
      <alignment horizontal="center" vertical="center"/>
    </xf>
    <xf fontId="3607" fillId="0" borderId="0" numFmtId="164" xfId="0" applyNumberFormat="1" applyFont="1" quotePrefix="0">
      <alignment horizontal="center" vertical="center"/>
    </xf>
    <xf fontId="3608" fillId="0" borderId="0" numFmtId="165" xfId="0" applyNumberFormat="1" applyFont="1" quotePrefix="0">
      <alignment horizontal="center" vertical="center"/>
    </xf>
    <xf fontId="3609" fillId="0" borderId="0" numFmtId="164" xfId="0" applyNumberFormat="1" applyFont="1" quotePrefix="0">
      <alignment horizontal="center" vertical="center"/>
    </xf>
    <xf fontId="3610" fillId="0" borderId="0" numFmtId="164" xfId="0" applyNumberFormat="1" applyFont="1" quotePrefix="0">
      <alignment horizontal="center" vertical="center" wrapText="1"/>
    </xf>
    <xf fontId="3611" fillId="0" borderId="0" numFmtId="4" xfId="0" applyNumberFormat="1" applyFont="1" quotePrefix="0">
      <alignment horizontal="center" vertical="center"/>
    </xf>
    <xf fontId="3612" fillId="0" borderId="0" numFmtId="164" xfId="0" applyNumberFormat="1" applyFont="1" quotePrefix="0">
      <alignment horizontal="center" vertical="center"/>
    </xf>
    <xf fontId="3613" fillId="0" borderId="0" numFmtId="0" xfId="0" applyFont="1" quotePrefix="0">
      <alignment horizontal="center" vertical="center" wrapText="1"/>
    </xf>
    <xf fontId="3614" fillId="0" borderId="0" numFmtId="4" xfId="0" applyNumberFormat="1" applyFont="1" quotePrefix="0">
      <alignment horizontal="center" vertical="center"/>
    </xf>
    <xf fontId="3615" fillId="0" borderId="0" numFmtId="164" xfId="0" applyNumberFormat="1" applyFont="1" quotePrefix="0">
      <alignment horizontal="center" vertical="center"/>
    </xf>
    <xf fontId="3616" fillId="0" borderId="0" numFmtId="164" xfId="0" applyNumberFormat="1" applyFont="1" quotePrefix="0">
      <alignment horizontal="center" vertical="center"/>
    </xf>
    <xf fontId="3617" fillId="0" borderId="0" numFmtId="165" xfId="0" applyNumberFormat="1" applyFont="1" quotePrefix="0">
      <alignment horizontal="center" vertical="center"/>
    </xf>
    <xf fontId="3618" fillId="0" borderId="0" numFmtId="164" xfId="0" applyNumberFormat="1" applyFont="1" quotePrefix="0">
      <alignment horizontal="center" vertical="center"/>
    </xf>
    <xf fontId="3619" fillId="0" borderId="0" numFmtId="164" xfId="0" applyNumberFormat="1" applyFont="1" quotePrefix="0">
      <alignment horizontal="center" vertical="center" wrapText="1"/>
    </xf>
    <xf fontId="3620" fillId="0" borderId="0" numFmtId="4" xfId="0" applyNumberFormat="1" applyFont="1" quotePrefix="0">
      <alignment horizontal="center" vertical="center"/>
    </xf>
    <xf fontId="3621" fillId="0" borderId="0" numFmtId="164" xfId="0" applyNumberFormat="1" applyFont="1" quotePrefix="0">
      <alignment horizontal="center" vertical="center"/>
    </xf>
    <xf fontId="3622" fillId="0" borderId="0" numFmtId="0" xfId="0" applyFont="1" quotePrefix="0">
      <alignment horizontal="center" vertical="center" wrapText="1"/>
    </xf>
    <xf fontId="3623" fillId="0" borderId="0" numFmtId="4" xfId="0" applyNumberFormat="1" applyFont="1" quotePrefix="0">
      <alignment horizontal="center" vertical="center"/>
    </xf>
    <xf fontId="3624" fillId="0" borderId="0" numFmtId="164" xfId="0" applyNumberFormat="1" applyFont="1" quotePrefix="0">
      <alignment horizontal="center" vertical="center"/>
    </xf>
    <xf fontId="3625" fillId="0" borderId="0" numFmtId="164" xfId="0" applyNumberFormat="1" applyFont="1" quotePrefix="0">
      <alignment horizontal="center" vertical="center"/>
    </xf>
    <xf fontId="3626" fillId="0" borderId="0" numFmtId="165" xfId="0" applyNumberFormat="1" applyFont="1" quotePrefix="0">
      <alignment horizontal="center" vertical="center"/>
    </xf>
    <xf fontId="3627" fillId="0" borderId="0" numFmtId="164" xfId="0" applyNumberFormat="1" applyFont="1" quotePrefix="0">
      <alignment horizontal="center" vertical="center"/>
    </xf>
    <xf fontId="3628" fillId="0" borderId="0" numFmtId="164" xfId="0" applyNumberFormat="1" applyFont="1" quotePrefix="0">
      <alignment horizontal="center" vertical="center" wrapText="1"/>
    </xf>
    <xf fontId="3629" fillId="0" borderId="0" numFmtId="4" xfId="0" applyNumberFormat="1" applyFont="1" quotePrefix="0">
      <alignment horizontal="center" vertical="center"/>
    </xf>
    <xf fontId="3630" fillId="0" borderId="0" numFmtId="164" xfId="0" applyNumberFormat="1" applyFont="1" quotePrefix="0">
      <alignment horizontal="center" vertical="center"/>
    </xf>
    <xf fontId="3631" fillId="0" borderId="0" numFmtId="0" xfId="0" applyFont="1" quotePrefix="0">
      <alignment horizontal="center" vertical="center" wrapText="1"/>
    </xf>
    <xf fontId="3632" fillId="0" borderId="0" numFmtId="4" xfId="0" applyNumberFormat="1" applyFont="1" quotePrefix="0">
      <alignment horizontal="center" vertical="center"/>
    </xf>
    <xf fontId="3633" fillId="0" borderId="0" numFmtId="164" xfId="0" applyNumberFormat="1" applyFont="1" quotePrefix="0">
      <alignment horizontal="center" vertical="center"/>
    </xf>
    <xf fontId="3634" fillId="0" borderId="0" numFmtId="164" xfId="0" applyNumberFormat="1" applyFont="1" quotePrefix="0">
      <alignment horizontal="center" vertical="center"/>
    </xf>
    <xf fontId="3635" fillId="0" borderId="0" numFmtId="165" xfId="0" applyNumberFormat="1" applyFont="1" quotePrefix="0">
      <alignment horizontal="center" vertical="center"/>
    </xf>
    <xf fontId="3636" fillId="0" borderId="0" numFmtId="164" xfId="0" applyNumberFormat="1" applyFont="1" quotePrefix="0">
      <alignment horizontal="center" vertical="center"/>
    </xf>
    <xf fontId="3637" fillId="0" borderId="0" numFmtId="164" xfId="0" applyNumberFormat="1" applyFont="1" quotePrefix="0">
      <alignment horizontal="center" vertical="center" wrapText="1"/>
    </xf>
    <xf fontId="3638" fillId="0" borderId="0" numFmtId="4" xfId="0" applyNumberFormat="1" applyFont="1" quotePrefix="0">
      <alignment horizontal="center" vertical="center"/>
    </xf>
    <xf fontId="3639" fillId="0" borderId="0" numFmtId="164" xfId="0" applyNumberFormat="1" applyFont="1" quotePrefix="0">
      <alignment horizontal="center" vertical="center"/>
    </xf>
    <xf fontId="3640" fillId="0" borderId="0" numFmtId="0" xfId="0" applyFont="1" quotePrefix="0">
      <alignment horizontal="center" vertical="center" wrapText="1"/>
    </xf>
    <xf fontId="3641" fillId="0" borderId="0" numFmtId="4" xfId="0" applyNumberFormat="1" applyFont="1" quotePrefix="0">
      <alignment horizontal="center" vertical="center"/>
    </xf>
    <xf fontId="3642" fillId="0" borderId="0" numFmtId="164" xfId="0" applyNumberFormat="1" applyFont="1" quotePrefix="0">
      <alignment horizontal="center" vertical="center"/>
    </xf>
    <xf fontId="3643" fillId="0" borderId="0" numFmtId="164" xfId="0" applyNumberFormat="1" applyFont="1" quotePrefix="0">
      <alignment horizontal="center" vertical="center"/>
    </xf>
    <xf fontId="3644" fillId="0" borderId="0" numFmtId="165" xfId="0" applyNumberFormat="1" applyFont="1" quotePrefix="0">
      <alignment horizontal="center" vertical="center"/>
    </xf>
    <xf fontId="3645" fillId="0" borderId="0" numFmtId="164" xfId="0" applyNumberFormat="1" applyFont="1" quotePrefix="0">
      <alignment horizontal="center" vertical="center"/>
    </xf>
    <xf fontId="3646" fillId="0" borderId="0" numFmtId="164" xfId="0" applyNumberFormat="1" applyFont="1" quotePrefix="0">
      <alignment horizontal="center" vertical="center" wrapText="1"/>
    </xf>
    <xf fontId="3647" fillId="0" borderId="0" numFmtId="4" xfId="0" applyNumberFormat="1" applyFont="1" quotePrefix="0">
      <alignment horizontal="center" vertical="center"/>
    </xf>
    <xf fontId="3648" fillId="0" borderId="0" numFmtId="164" xfId="0" applyNumberFormat="1" applyFont="1" quotePrefix="0">
      <alignment horizontal="center" vertical="center"/>
    </xf>
    <xf fontId="3649" fillId="0" borderId="0" numFmtId="0" xfId="0" applyFont="1" quotePrefix="0">
      <alignment horizontal="center" vertical="center" wrapText="1"/>
    </xf>
    <xf fontId="3650" fillId="0" borderId="0" numFmtId="4" xfId="0" applyNumberFormat="1" applyFont="1" quotePrefix="0">
      <alignment horizontal="center" vertical="center"/>
    </xf>
    <xf fontId="3651" fillId="0" borderId="0" numFmtId="164" xfId="0" applyNumberFormat="1" applyFont="1" quotePrefix="0">
      <alignment horizontal="center" vertical="center"/>
    </xf>
    <xf fontId="3652" fillId="0" borderId="0" numFmtId="164" xfId="0" applyNumberFormat="1" applyFont="1" quotePrefix="0">
      <alignment horizontal="center" vertical="center"/>
    </xf>
    <xf fontId="3653" fillId="0" borderId="0" numFmtId="165" xfId="0" applyNumberFormat="1" applyFont="1" quotePrefix="0">
      <alignment horizontal="center" vertical="center"/>
    </xf>
    <xf fontId="3654" fillId="0" borderId="0" numFmtId="164" xfId="0" applyNumberFormat="1" applyFont="1" quotePrefix="0">
      <alignment horizontal="center" vertical="center"/>
    </xf>
    <xf fontId="3655" fillId="0" borderId="0" numFmtId="164" xfId="0" applyNumberFormat="1" applyFont="1" quotePrefix="0">
      <alignment horizontal="center" vertical="center" wrapText="1"/>
    </xf>
    <xf fontId="3656" fillId="0" borderId="0" numFmtId="4" xfId="0" applyNumberFormat="1" applyFont="1" quotePrefix="0">
      <alignment horizontal="center" vertical="center"/>
    </xf>
    <xf fontId="3657" fillId="0" borderId="0" numFmtId="164" xfId="0" applyNumberFormat="1" applyFont="1" quotePrefix="0">
      <alignment horizontal="center" vertical="center"/>
    </xf>
    <xf fontId="3658" fillId="0" borderId="0" numFmtId="0" xfId="0" applyFont="1" quotePrefix="0">
      <alignment horizontal="center" vertical="center" wrapText="1"/>
    </xf>
    <xf fontId="3659" fillId="0" borderId="0" numFmtId="4" xfId="0" applyNumberFormat="1" applyFont="1" quotePrefix="0">
      <alignment horizontal="center" vertical="center"/>
    </xf>
    <xf fontId="3660" fillId="0" borderId="0" numFmtId="164" xfId="0" applyNumberFormat="1" applyFont="1" quotePrefix="0">
      <alignment horizontal="center" vertical="center"/>
    </xf>
    <xf fontId="3661" fillId="0" borderId="0" numFmtId="164" xfId="0" applyNumberFormat="1" applyFont="1" quotePrefix="0">
      <alignment horizontal="center" vertical="center"/>
    </xf>
    <xf fontId="3662" fillId="0" borderId="0" numFmtId="165" xfId="0" applyNumberFormat="1" applyFont="1" quotePrefix="0">
      <alignment horizontal="center" vertical="center"/>
    </xf>
    <xf fontId="3663" fillId="0" borderId="0" numFmtId="164" xfId="0" applyNumberFormat="1" applyFont="1" quotePrefix="0">
      <alignment horizontal="center" vertical="center"/>
    </xf>
    <xf fontId="3664" fillId="0" borderId="0" numFmtId="164" xfId="0" applyNumberFormat="1" applyFont="1" quotePrefix="0">
      <alignment horizontal="center" vertical="center" wrapText="1"/>
    </xf>
    <xf fontId="3665" fillId="0" borderId="0" numFmtId="4" xfId="0" applyNumberFormat="1" applyFont="1" quotePrefix="0">
      <alignment horizontal="center" vertical="center"/>
    </xf>
    <xf fontId="3666" fillId="0" borderId="0" numFmtId="164" xfId="0" applyNumberFormat="1" applyFont="1" quotePrefix="0">
      <alignment horizontal="center" vertical="center"/>
    </xf>
    <xf fontId="3667" fillId="0" borderId="0" numFmtId="164" xfId="0" applyNumberFormat="1" applyFont="1" quotePrefix="0">
      <alignment horizontal="center" vertical="center" wrapText="1"/>
    </xf>
    <xf fontId="3668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668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669" fillId="0" borderId="0" numFmtId="0" xfId="0" applyFont="1" quotePrefix="0">
      <alignment horizontal="center" vertical="center" wrapText="1"/>
    </xf>
    <xf fontId="3670" fillId="0" borderId="0" numFmtId="4" xfId="0" applyNumberFormat="1" applyFont="1" quotePrefix="0">
      <alignment horizontal="center" vertical="center"/>
    </xf>
    <xf fontId="3671" fillId="0" borderId="0" numFmtId="164" xfId="0" applyNumberFormat="1" applyFont="1" quotePrefix="0">
      <alignment horizontal="center" vertical="center"/>
    </xf>
    <xf fontId="3672" fillId="0" borderId="0" numFmtId="164" xfId="0" applyNumberFormat="1" applyFont="1" quotePrefix="0">
      <alignment horizontal="center" vertical="center"/>
    </xf>
    <xf fontId="3673" fillId="0" borderId="0" numFmtId="165" xfId="0" applyNumberFormat="1" applyFont="1" quotePrefix="0">
      <alignment horizontal="center" vertical="center"/>
    </xf>
    <xf fontId="3674" fillId="0" borderId="0" numFmtId="164" xfId="0" applyNumberFormat="1" applyFont="1" quotePrefix="0">
      <alignment horizontal="center" vertical="center"/>
    </xf>
    <xf fontId="3675" fillId="0" borderId="0" numFmtId="164" xfId="0" applyNumberFormat="1" applyFont="1" quotePrefix="0">
      <alignment horizontal="center" vertical="center" wrapText="1"/>
    </xf>
    <xf fontId="3676" fillId="0" borderId="0" numFmtId="4" xfId="0" applyNumberFormat="1" applyFont="1" quotePrefix="0">
      <alignment horizontal="center" vertical="center"/>
    </xf>
    <xf fontId="3677" fillId="0" borderId="0" numFmtId="164" xfId="0" applyNumberFormat="1" applyFont="1" quotePrefix="0">
      <alignment horizontal="center" vertical="center"/>
    </xf>
    <xf fontId="3678" fillId="0" borderId="0" numFmtId="0" xfId="0" applyFont="1" quotePrefix="0">
      <alignment horizontal="center" vertical="center" wrapText="1"/>
    </xf>
    <xf fontId="3679" fillId="0" borderId="0" numFmtId="4" xfId="0" applyNumberFormat="1" applyFont="1" quotePrefix="0">
      <alignment horizontal="center" vertical="center"/>
    </xf>
    <xf fontId="3680" fillId="0" borderId="0" numFmtId="164" xfId="0" applyNumberFormat="1" applyFont="1" quotePrefix="0">
      <alignment horizontal="center" vertical="center"/>
    </xf>
    <xf fontId="3681" fillId="0" borderId="0" numFmtId="164" xfId="0" applyNumberFormat="1" applyFont="1" quotePrefix="0">
      <alignment horizontal="center" vertical="center"/>
    </xf>
    <xf fontId="3682" fillId="0" borderId="0" numFmtId="165" xfId="0" applyNumberFormat="1" applyFont="1" quotePrefix="0">
      <alignment horizontal="center" vertical="center"/>
    </xf>
    <xf fontId="3683" fillId="0" borderId="0" numFmtId="164" xfId="0" applyNumberFormat="1" applyFont="1" quotePrefix="0">
      <alignment horizontal="center" vertical="center"/>
    </xf>
    <xf fontId="3684" fillId="0" borderId="0" numFmtId="164" xfId="0" applyNumberFormat="1" applyFont="1" quotePrefix="0">
      <alignment horizontal="center" vertical="center" wrapText="1"/>
    </xf>
    <xf fontId="3685" fillId="0" borderId="0" numFmtId="4" xfId="0" applyNumberFormat="1" applyFont="1" quotePrefix="0">
      <alignment horizontal="center" vertical="center"/>
    </xf>
    <xf fontId="3686" fillId="0" borderId="0" numFmtId="164" xfId="0" applyNumberFormat="1" applyFont="1" quotePrefix="0">
      <alignment horizontal="center" vertical="center"/>
    </xf>
    <xf fontId="3687" fillId="0" borderId="0" numFmtId="0" xfId="0" applyFont="1" quotePrefix="0">
      <alignment horizontal="center" vertical="center" wrapText="1"/>
    </xf>
    <xf fontId="3688" fillId="0" borderId="0" numFmtId="4" xfId="0" applyNumberFormat="1" applyFont="1" quotePrefix="0">
      <alignment horizontal="center" vertical="center"/>
    </xf>
    <xf fontId="3689" fillId="0" borderId="0" numFmtId="164" xfId="0" applyNumberFormat="1" applyFont="1" quotePrefix="0">
      <alignment horizontal="center" vertical="center"/>
    </xf>
    <xf fontId="3690" fillId="0" borderId="0" numFmtId="164" xfId="0" applyNumberFormat="1" applyFont="1" quotePrefix="0">
      <alignment horizontal="center" vertical="center"/>
    </xf>
    <xf fontId="3691" fillId="0" borderId="0" numFmtId="165" xfId="0" applyNumberFormat="1" applyFont="1" quotePrefix="0">
      <alignment horizontal="center" vertical="center"/>
    </xf>
    <xf fontId="3692" fillId="0" borderId="0" numFmtId="164" xfId="0" applyNumberFormat="1" applyFont="1" quotePrefix="0">
      <alignment horizontal="center" vertical="center"/>
    </xf>
    <xf fontId="3693" fillId="0" borderId="0" numFmtId="164" xfId="0" applyNumberFormat="1" applyFont="1" quotePrefix="0">
      <alignment horizontal="center" vertical="center" wrapText="1"/>
    </xf>
    <xf fontId="3694" fillId="0" borderId="0" numFmtId="4" xfId="0" applyNumberFormat="1" applyFont="1" quotePrefix="0">
      <alignment horizontal="center" vertical="center"/>
    </xf>
    <xf fontId="3695" fillId="0" borderId="0" numFmtId="164" xfId="0" applyNumberFormat="1" applyFont="1" quotePrefix="0">
      <alignment horizontal="center" vertical="center"/>
    </xf>
    <xf fontId="3696" fillId="0" borderId="0" numFmtId="0" xfId="0" applyFont="1" quotePrefix="0">
      <alignment horizontal="center" vertical="center" wrapText="1"/>
    </xf>
    <xf fontId="3697" fillId="0" borderId="0" numFmtId="4" xfId="0" applyNumberFormat="1" applyFont="1" quotePrefix="0">
      <alignment horizontal="center" vertical="center"/>
    </xf>
    <xf fontId="3698" fillId="0" borderId="0" numFmtId="164" xfId="0" applyNumberFormat="1" applyFont="1" quotePrefix="0">
      <alignment horizontal="center" vertical="center"/>
    </xf>
    <xf fontId="3699" fillId="0" borderId="0" numFmtId="164" xfId="0" applyNumberFormat="1" applyFont="1" quotePrefix="0">
      <alignment horizontal="center" vertical="center"/>
    </xf>
    <xf fontId="3700" fillId="0" borderId="0" numFmtId="165" xfId="0" applyNumberFormat="1" applyFont="1" quotePrefix="0">
      <alignment horizontal="center" vertical="center"/>
    </xf>
    <xf fontId="3701" fillId="0" borderId="0" numFmtId="164" xfId="0" applyNumberFormat="1" applyFont="1" quotePrefix="0">
      <alignment horizontal="center" vertical="center"/>
    </xf>
    <xf fontId="3702" fillId="0" borderId="0" numFmtId="164" xfId="0" applyNumberFormat="1" applyFont="1" quotePrefix="0">
      <alignment horizontal="center" vertical="center" wrapText="1"/>
    </xf>
    <xf fontId="3703" fillId="0" borderId="0" numFmtId="4" xfId="0" applyNumberFormat="1" applyFont="1" quotePrefix="0">
      <alignment horizontal="center" vertical="center"/>
    </xf>
    <xf fontId="3704" fillId="0" borderId="0" numFmtId="164" xfId="0" applyNumberFormat="1" applyFont="1" quotePrefix="0">
      <alignment horizontal="center" vertical="center"/>
    </xf>
    <xf fontId="3705" fillId="0" borderId="0" numFmtId="0" xfId="0" applyFont="1" quotePrefix="0">
      <alignment horizontal="center" vertical="center" wrapText="1"/>
    </xf>
    <xf fontId="3706" fillId="0" borderId="0" numFmtId="4" xfId="0" applyNumberFormat="1" applyFont="1" quotePrefix="0">
      <alignment horizontal="center" vertical="center"/>
    </xf>
    <xf fontId="3707" fillId="0" borderId="0" numFmtId="164" xfId="0" applyNumberFormat="1" applyFont="1" quotePrefix="0">
      <alignment horizontal="center" vertical="center"/>
    </xf>
    <xf fontId="3708" fillId="0" borderId="0" numFmtId="164" xfId="0" applyNumberFormat="1" applyFont="1" quotePrefix="0">
      <alignment horizontal="center" vertical="center"/>
    </xf>
    <xf fontId="3709" fillId="0" borderId="0" numFmtId="165" xfId="0" applyNumberFormat="1" applyFont="1" quotePrefix="0">
      <alignment horizontal="center" vertical="center"/>
    </xf>
    <xf fontId="3710" fillId="0" borderId="0" numFmtId="164" xfId="0" applyNumberFormat="1" applyFont="1" quotePrefix="0">
      <alignment horizontal="center" vertical="center"/>
    </xf>
    <xf fontId="3711" fillId="0" borderId="0" numFmtId="164" xfId="0" applyNumberFormat="1" applyFont="1" quotePrefix="0">
      <alignment horizontal="center" vertical="center" wrapText="1"/>
    </xf>
    <xf fontId="3712" fillId="0" borderId="0" numFmtId="4" xfId="0" applyNumberFormat="1" applyFont="1" quotePrefix="0">
      <alignment horizontal="center" vertical="center"/>
    </xf>
    <xf fontId="3713" fillId="0" borderId="0" numFmtId="164" xfId="0" applyNumberFormat="1" applyFont="1" quotePrefix="0">
      <alignment horizontal="center" vertical="center"/>
    </xf>
    <xf fontId="3714" fillId="0" borderId="0" numFmtId="0" xfId="0" applyFont="1" quotePrefix="0">
      <alignment horizontal="center" vertical="center" wrapText="1"/>
    </xf>
    <xf fontId="3715" fillId="0" borderId="0" numFmtId="4" xfId="0" applyNumberFormat="1" applyFont="1" quotePrefix="0">
      <alignment horizontal="center" vertical="center"/>
    </xf>
    <xf fontId="3716" fillId="0" borderId="0" numFmtId="164" xfId="0" applyNumberFormat="1" applyFont="1" quotePrefix="0">
      <alignment horizontal="center" vertical="center"/>
    </xf>
    <xf fontId="3717" fillId="0" borderId="0" numFmtId="164" xfId="0" applyNumberFormat="1" applyFont="1" quotePrefix="0">
      <alignment horizontal="center" vertical="center"/>
    </xf>
    <xf fontId="3718" fillId="0" borderId="0" numFmtId="165" xfId="0" applyNumberFormat="1" applyFont="1" quotePrefix="0">
      <alignment horizontal="center" vertical="center"/>
    </xf>
    <xf fontId="3719" fillId="0" borderId="0" numFmtId="164" xfId="0" applyNumberFormat="1" applyFont="1" quotePrefix="0">
      <alignment horizontal="center" vertical="center"/>
    </xf>
    <xf fontId="3720" fillId="0" borderId="0" numFmtId="164" xfId="0" applyNumberFormat="1" applyFont="1" quotePrefix="0">
      <alignment horizontal="center" vertical="center" wrapText="1"/>
    </xf>
    <xf fontId="3721" fillId="0" borderId="0" numFmtId="4" xfId="0" applyNumberFormat="1" applyFont="1" quotePrefix="0">
      <alignment horizontal="center" vertical="center"/>
    </xf>
    <xf fontId="3722" fillId="0" borderId="0" numFmtId="164" xfId="0" applyNumberFormat="1" applyFont="1" quotePrefix="0">
      <alignment horizontal="center" vertical="center"/>
    </xf>
    <xf fontId="3723" fillId="0" borderId="0" numFmtId="164" xfId="0" applyNumberFormat="1" applyFont="1" quotePrefix="0">
      <alignment horizontal="center" vertical="center" wrapText="1"/>
    </xf>
    <xf fontId="3724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724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725" fillId="0" borderId="0" numFmtId="0" xfId="0" applyFont="1" quotePrefix="0">
      <alignment horizontal="center" vertical="center" wrapText="1"/>
    </xf>
    <xf fontId="3726" fillId="0" borderId="0" numFmtId="4" xfId="0" applyNumberFormat="1" applyFont="1" quotePrefix="0">
      <alignment horizontal="center" vertical="center"/>
    </xf>
    <xf fontId="3727" fillId="0" borderId="0" numFmtId="164" xfId="0" applyNumberFormat="1" applyFont="1" quotePrefix="0">
      <alignment horizontal="center" vertical="center"/>
    </xf>
    <xf fontId="3728" fillId="0" borderId="0" numFmtId="164" xfId="0" applyNumberFormat="1" applyFont="1" quotePrefix="0">
      <alignment horizontal="center" vertical="center"/>
    </xf>
    <xf fontId="3729" fillId="0" borderId="0" numFmtId="165" xfId="0" applyNumberFormat="1" applyFont="1" quotePrefix="0">
      <alignment horizontal="center" vertical="center"/>
    </xf>
    <xf fontId="3730" fillId="0" borderId="0" numFmtId="164" xfId="0" applyNumberFormat="1" applyFont="1" quotePrefix="0">
      <alignment horizontal="center" vertical="center"/>
    </xf>
    <xf fontId="3731" fillId="0" borderId="0" numFmtId="164" xfId="0" applyNumberFormat="1" applyFont="1" quotePrefix="0">
      <alignment horizontal="center" vertical="center" wrapText="1"/>
    </xf>
    <xf fontId="3732" fillId="0" borderId="0" numFmtId="4" xfId="0" applyNumberFormat="1" applyFont="1" quotePrefix="0">
      <alignment horizontal="center" vertical="center"/>
    </xf>
    <xf fontId="3733" fillId="0" borderId="0" numFmtId="164" xfId="0" applyNumberFormat="1" applyFont="1" quotePrefix="0">
      <alignment horizontal="center" vertical="center"/>
    </xf>
    <xf fontId="3734" fillId="0" borderId="0" numFmtId="164" xfId="0" applyNumberFormat="1" applyFont="1" quotePrefix="0">
      <alignment horizontal="center" vertical="center" wrapText="1"/>
    </xf>
    <xf fontId="373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73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736" fillId="0" borderId="0" numFmtId="0" xfId="0" applyFont="1" quotePrefix="0">
      <alignment horizontal="center" vertical="center" wrapText="1"/>
    </xf>
    <xf fontId="3737" fillId="0" borderId="0" numFmtId="4" xfId="0" applyNumberFormat="1" applyFont="1" quotePrefix="0">
      <alignment horizontal="center" vertical="center"/>
    </xf>
    <xf fontId="3738" fillId="0" borderId="0" numFmtId="164" xfId="0" applyNumberFormat="1" applyFont="1" quotePrefix="0">
      <alignment horizontal="center" vertical="center"/>
    </xf>
    <xf fontId="3739" fillId="0" borderId="0" numFmtId="164" xfId="0" applyNumberFormat="1" applyFont="1" quotePrefix="0">
      <alignment horizontal="center" vertical="center"/>
    </xf>
    <xf fontId="3740" fillId="0" borderId="0" numFmtId="165" xfId="0" applyNumberFormat="1" applyFont="1" quotePrefix="0">
      <alignment horizontal="center" vertical="center"/>
    </xf>
    <xf fontId="3741" fillId="0" borderId="0" numFmtId="164" xfId="0" applyNumberFormat="1" applyFont="1" quotePrefix="0">
      <alignment horizontal="center" vertical="center"/>
    </xf>
    <xf fontId="3742" fillId="0" borderId="0" numFmtId="164" xfId="0" applyNumberFormat="1" applyFont="1" quotePrefix="0">
      <alignment horizontal="center" vertical="center" wrapText="1"/>
    </xf>
    <xf fontId="3743" fillId="0" borderId="0" numFmtId="4" xfId="0" applyNumberFormat="1" applyFont="1" quotePrefix="0">
      <alignment horizontal="center" vertical="center"/>
    </xf>
    <xf fontId="3744" fillId="0" borderId="0" numFmtId="164" xfId="0" applyNumberFormat="1" applyFont="1" quotePrefix="0">
      <alignment horizontal="center" vertical="center"/>
    </xf>
    <xf fontId="3745" fillId="0" borderId="0" numFmtId="0" xfId="0" applyFont="1" quotePrefix="0">
      <alignment horizontal="center" vertical="center" wrapText="1"/>
    </xf>
    <xf fontId="3746" fillId="0" borderId="0" numFmtId="4" xfId="0" applyNumberFormat="1" applyFont="1" quotePrefix="0">
      <alignment horizontal="center" vertical="center"/>
    </xf>
    <xf fontId="3747" fillId="0" borderId="0" numFmtId="164" xfId="0" applyNumberFormat="1" applyFont="1" quotePrefix="0">
      <alignment horizontal="center" vertical="center"/>
    </xf>
    <xf fontId="3748" fillId="0" borderId="0" numFmtId="164" xfId="0" applyNumberFormat="1" applyFont="1" quotePrefix="0">
      <alignment horizontal="center" vertical="center"/>
    </xf>
    <xf fontId="3749" fillId="0" borderId="0" numFmtId="165" xfId="0" applyNumberFormat="1" applyFont="1" quotePrefix="0">
      <alignment horizontal="center" vertical="center"/>
    </xf>
    <xf fontId="3750" fillId="0" borderId="0" numFmtId="164" xfId="0" applyNumberFormat="1" applyFont="1" quotePrefix="0">
      <alignment horizontal="center" vertical="center"/>
    </xf>
    <xf fontId="3751" fillId="0" borderId="0" numFmtId="164" xfId="0" applyNumberFormat="1" applyFont="1" quotePrefix="0">
      <alignment horizontal="center" vertical="center" wrapText="1"/>
    </xf>
    <xf fontId="3752" fillId="0" borderId="0" numFmtId="4" xfId="0" applyNumberFormat="1" applyFont="1" quotePrefix="0">
      <alignment horizontal="center" vertical="center"/>
    </xf>
    <xf fontId="3753" fillId="0" borderId="0" numFmtId="164" xfId="0" applyNumberFormat="1" applyFont="1" quotePrefix="0">
      <alignment horizontal="center" vertical="center"/>
    </xf>
    <xf fontId="3754" fillId="0" borderId="0" numFmtId="164" xfId="0" applyNumberFormat="1" applyFont="1" quotePrefix="0">
      <alignment horizontal="center" vertical="center" wrapText="1"/>
    </xf>
    <xf fontId="375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75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756" fillId="0" borderId="0" numFmtId="0" xfId="0" applyFont="1" quotePrefix="0">
      <alignment horizontal="center" vertical="center" wrapText="1"/>
    </xf>
    <xf fontId="3757" fillId="0" borderId="0" numFmtId="4" xfId="0" applyNumberFormat="1" applyFont="1" quotePrefix="0">
      <alignment horizontal="center" vertical="center"/>
    </xf>
    <xf fontId="3758" fillId="0" borderId="0" numFmtId="164" xfId="0" applyNumberFormat="1" applyFont="1" quotePrefix="0">
      <alignment horizontal="center" vertical="center"/>
    </xf>
    <xf fontId="3759" fillId="0" borderId="0" numFmtId="164" xfId="0" applyNumberFormat="1" applyFont="1" quotePrefix="0">
      <alignment horizontal="center" vertical="center"/>
    </xf>
    <xf fontId="3760" fillId="0" borderId="0" numFmtId="165" xfId="0" applyNumberFormat="1" applyFont="1" quotePrefix="0">
      <alignment horizontal="center" vertical="center"/>
    </xf>
    <xf fontId="3761" fillId="0" borderId="0" numFmtId="164" xfId="0" applyNumberFormat="1" applyFont="1" quotePrefix="0">
      <alignment horizontal="center" vertical="center"/>
    </xf>
    <xf fontId="3762" fillId="0" borderId="0" numFmtId="164" xfId="0" applyNumberFormat="1" applyFont="1" quotePrefix="0">
      <alignment horizontal="center" vertical="center" wrapText="1"/>
    </xf>
    <xf fontId="3763" fillId="0" borderId="0" numFmtId="4" xfId="0" applyNumberFormat="1" applyFont="1" quotePrefix="0">
      <alignment horizontal="center" vertical="center"/>
    </xf>
    <xf fontId="3764" fillId="0" borderId="0" numFmtId="164" xfId="0" applyNumberFormat="1" applyFont="1" quotePrefix="0">
      <alignment horizontal="center" vertical="center"/>
    </xf>
    <xf fontId="3765" fillId="0" borderId="0" numFmtId="0" xfId="0" applyFont="1" quotePrefix="0">
      <alignment horizontal="center" vertical="center" wrapText="1"/>
    </xf>
    <xf fontId="3766" fillId="0" borderId="0" numFmtId="4" xfId="0" applyNumberFormat="1" applyFont="1" quotePrefix="0">
      <alignment horizontal="center" vertical="center"/>
    </xf>
    <xf fontId="3767" fillId="0" borderId="0" numFmtId="164" xfId="0" applyNumberFormat="1" applyFont="1" quotePrefix="0">
      <alignment horizontal="center" vertical="center"/>
    </xf>
    <xf fontId="3768" fillId="0" borderId="0" numFmtId="164" xfId="0" applyNumberFormat="1" applyFont="1" quotePrefix="0">
      <alignment horizontal="center" vertical="center"/>
    </xf>
    <xf fontId="3769" fillId="0" borderId="0" numFmtId="165" xfId="0" applyNumberFormat="1" applyFont="1" quotePrefix="0">
      <alignment horizontal="center" vertical="center"/>
    </xf>
    <xf fontId="3770" fillId="0" borderId="0" numFmtId="164" xfId="0" applyNumberFormat="1" applyFont="1" quotePrefix="0">
      <alignment horizontal="center" vertical="center"/>
    </xf>
    <xf fontId="3771" fillId="0" borderId="0" numFmtId="164" xfId="0" applyNumberFormat="1" applyFont="1" quotePrefix="0">
      <alignment horizontal="center" vertical="center" wrapText="1"/>
    </xf>
    <xf fontId="3772" fillId="0" borderId="0" numFmtId="4" xfId="0" applyNumberFormat="1" applyFont="1" quotePrefix="0">
      <alignment horizontal="center" vertical="center"/>
    </xf>
    <xf fontId="3773" fillId="0" borderId="0" numFmtId="164" xfId="0" applyNumberFormat="1" applyFont="1" quotePrefix="0">
      <alignment horizontal="center" vertical="center"/>
    </xf>
    <xf fontId="3774" fillId="0" borderId="0" numFmtId="0" xfId="0" applyFont="1" quotePrefix="0">
      <alignment horizontal="center" vertical="center" wrapText="1"/>
    </xf>
    <xf fontId="3775" fillId="0" borderId="0" numFmtId="4" xfId="0" applyNumberFormat="1" applyFont="1" quotePrefix="0">
      <alignment horizontal="center" vertical="center"/>
    </xf>
    <xf fontId="3776" fillId="0" borderId="0" numFmtId="164" xfId="0" applyNumberFormat="1" applyFont="1" quotePrefix="0">
      <alignment horizontal="center" vertical="center"/>
    </xf>
    <xf fontId="3777" fillId="0" borderId="0" numFmtId="164" xfId="0" applyNumberFormat="1" applyFont="1" quotePrefix="0">
      <alignment horizontal="center" vertical="center"/>
    </xf>
    <xf fontId="3778" fillId="0" borderId="0" numFmtId="165" xfId="0" applyNumberFormat="1" applyFont="1" quotePrefix="0">
      <alignment horizontal="center" vertical="center"/>
    </xf>
    <xf fontId="3779" fillId="0" borderId="0" numFmtId="164" xfId="0" applyNumberFormat="1" applyFont="1" quotePrefix="0">
      <alignment horizontal="center" vertical="center"/>
    </xf>
    <xf fontId="3780" fillId="0" borderId="0" numFmtId="164" xfId="0" applyNumberFormat="1" applyFont="1" quotePrefix="0">
      <alignment horizontal="center" vertical="center" wrapText="1"/>
    </xf>
    <xf fontId="3781" fillId="0" borderId="0" numFmtId="4" xfId="0" applyNumberFormat="1" applyFont="1" quotePrefix="0">
      <alignment horizontal="center" vertical="center"/>
    </xf>
    <xf fontId="3782" fillId="0" borderId="0" numFmtId="164" xfId="0" applyNumberFormat="1" applyFont="1" quotePrefix="0">
      <alignment horizontal="center" vertical="center"/>
    </xf>
    <xf fontId="3783" fillId="0" borderId="0" numFmtId="0" xfId="0" applyFont="1" quotePrefix="0">
      <alignment horizontal="center" vertical="center" wrapText="1"/>
    </xf>
    <xf fontId="3784" fillId="0" borderId="0" numFmtId="4" xfId="0" applyNumberFormat="1" applyFont="1" quotePrefix="0">
      <alignment horizontal="center" vertical="center"/>
    </xf>
    <xf fontId="3785" fillId="0" borderId="0" numFmtId="164" xfId="0" applyNumberFormat="1" applyFont="1" quotePrefix="0">
      <alignment horizontal="center" vertical="center"/>
    </xf>
    <xf fontId="3786" fillId="0" borderId="0" numFmtId="164" xfId="0" applyNumberFormat="1" applyFont="1" quotePrefix="0">
      <alignment horizontal="center" vertical="center"/>
    </xf>
    <xf fontId="3787" fillId="0" borderId="0" numFmtId="165" xfId="0" applyNumberFormat="1" applyFont="1" quotePrefix="0">
      <alignment horizontal="center" vertical="center"/>
    </xf>
    <xf fontId="3788" fillId="0" borderId="0" numFmtId="164" xfId="0" applyNumberFormat="1" applyFont="1" quotePrefix="0">
      <alignment horizontal="center" vertical="center"/>
    </xf>
    <xf fontId="3789" fillId="0" borderId="0" numFmtId="164" xfId="0" applyNumberFormat="1" applyFont="1" quotePrefix="0">
      <alignment horizontal="center" vertical="center" wrapText="1"/>
    </xf>
    <xf fontId="3790" fillId="0" borderId="0" numFmtId="4" xfId="0" applyNumberFormat="1" applyFont="1" quotePrefix="0">
      <alignment horizontal="center" vertical="center"/>
    </xf>
    <xf fontId="3791" fillId="0" borderId="0" numFmtId="164" xfId="0" applyNumberFormat="1" applyFont="1" quotePrefix="0">
      <alignment horizontal="center" vertical="center"/>
    </xf>
    <xf fontId="3792" fillId="0" borderId="0" numFmtId="0" xfId="0" applyFont="1" quotePrefix="0">
      <alignment horizontal="center" vertical="center" wrapText="1"/>
    </xf>
    <xf fontId="3793" fillId="0" borderId="0" numFmtId="4" xfId="0" applyNumberFormat="1" applyFont="1" quotePrefix="0">
      <alignment horizontal="center" vertical="center"/>
    </xf>
    <xf fontId="3794" fillId="0" borderId="0" numFmtId="164" xfId="0" applyNumberFormat="1" applyFont="1" quotePrefix="0">
      <alignment horizontal="center" vertical="center"/>
    </xf>
    <xf fontId="3795" fillId="0" borderId="0" numFmtId="164" xfId="0" applyNumberFormat="1" applyFont="1" quotePrefix="0">
      <alignment horizontal="center" vertical="center"/>
    </xf>
    <xf fontId="3796" fillId="0" borderId="0" numFmtId="165" xfId="0" applyNumberFormat="1" applyFont="1" quotePrefix="0">
      <alignment horizontal="center" vertical="center"/>
    </xf>
    <xf fontId="3797" fillId="0" borderId="0" numFmtId="164" xfId="0" applyNumberFormat="1" applyFont="1" quotePrefix="0">
      <alignment horizontal="center" vertical="center"/>
    </xf>
    <xf fontId="3798" fillId="0" borderId="0" numFmtId="164" xfId="0" applyNumberFormat="1" applyFont="1" quotePrefix="0">
      <alignment horizontal="center" vertical="center" wrapText="1"/>
    </xf>
    <xf fontId="3799" fillId="0" borderId="0" numFmtId="4" xfId="0" applyNumberFormat="1" applyFont="1" quotePrefix="0">
      <alignment horizontal="center" vertical="center"/>
    </xf>
    <xf fontId="3800" fillId="0" borderId="0" numFmtId="164" xfId="0" applyNumberFormat="1" applyFont="1" quotePrefix="0">
      <alignment horizontal="center" vertical="center"/>
    </xf>
    <xf fontId="3801" fillId="0" borderId="0" numFmtId="0" xfId="0" applyFont="1" quotePrefix="0">
      <alignment horizontal="center" vertical="center" wrapText="1"/>
    </xf>
    <xf fontId="3802" fillId="0" borderId="0" numFmtId="4" xfId="0" applyNumberFormat="1" applyFont="1" quotePrefix="0">
      <alignment horizontal="center" vertical="center"/>
    </xf>
    <xf fontId="3803" fillId="0" borderId="0" numFmtId="164" xfId="0" applyNumberFormat="1" applyFont="1" quotePrefix="0">
      <alignment horizontal="center" vertical="center"/>
    </xf>
    <xf fontId="3804" fillId="0" borderId="0" numFmtId="164" xfId="0" applyNumberFormat="1" applyFont="1" quotePrefix="0">
      <alignment horizontal="center" vertical="center"/>
    </xf>
    <xf fontId="3805" fillId="0" borderId="0" numFmtId="165" xfId="0" applyNumberFormat="1" applyFont="1" quotePrefix="0">
      <alignment horizontal="center" vertical="center"/>
    </xf>
    <xf fontId="3806" fillId="0" borderId="0" numFmtId="164" xfId="0" applyNumberFormat="1" applyFont="1" quotePrefix="0">
      <alignment horizontal="center" vertical="center"/>
    </xf>
    <xf fontId="3807" fillId="0" borderId="0" numFmtId="164" xfId="0" applyNumberFormat="1" applyFont="1" quotePrefix="0">
      <alignment horizontal="center" vertical="center" wrapText="1"/>
    </xf>
    <xf fontId="3808" fillId="0" borderId="0" numFmtId="4" xfId="0" applyNumberFormat="1" applyFont="1" quotePrefix="0">
      <alignment horizontal="center" vertical="center"/>
    </xf>
    <xf fontId="3809" fillId="0" borderId="0" numFmtId="164" xfId="0" applyNumberFormat="1" applyFont="1" quotePrefix="0">
      <alignment horizontal="center" vertical="center"/>
    </xf>
    <xf fontId="3810" fillId="0" borderId="0" numFmtId="0" xfId="0" applyFont="1" quotePrefix="0">
      <alignment horizontal="center" vertical="center" wrapText="1"/>
    </xf>
    <xf fontId="3811" fillId="0" borderId="0" numFmtId="4" xfId="0" applyNumberFormat="1" applyFont="1" quotePrefix="0">
      <alignment horizontal="center" vertical="center"/>
    </xf>
    <xf fontId="3812" fillId="0" borderId="0" numFmtId="164" xfId="0" applyNumberFormat="1" applyFont="1" quotePrefix="0">
      <alignment horizontal="center" vertical="center"/>
    </xf>
    <xf fontId="3813" fillId="0" borderId="0" numFmtId="164" xfId="0" applyNumberFormat="1" applyFont="1" quotePrefix="0">
      <alignment horizontal="center" vertical="center"/>
    </xf>
    <xf fontId="3814" fillId="0" borderId="0" numFmtId="165" xfId="0" applyNumberFormat="1" applyFont="1" quotePrefix="0">
      <alignment horizontal="center" vertical="center"/>
    </xf>
    <xf fontId="3815" fillId="0" borderId="0" numFmtId="164" xfId="0" applyNumberFormat="1" applyFont="1" quotePrefix="0">
      <alignment horizontal="center" vertical="center"/>
    </xf>
    <xf fontId="3816" fillId="0" borderId="0" numFmtId="164" xfId="0" applyNumberFormat="1" applyFont="1" quotePrefix="0">
      <alignment horizontal="center" vertical="center" wrapText="1"/>
    </xf>
    <xf fontId="3817" fillId="0" borderId="0" numFmtId="4" xfId="0" applyNumberFormat="1" applyFont="1" quotePrefix="0">
      <alignment horizontal="center" vertical="center"/>
    </xf>
    <xf fontId="3818" fillId="0" borderId="0" numFmtId="164" xfId="0" applyNumberFormat="1" applyFont="1" quotePrefix="0">
      <alignment horizontal="center" vertical="center"/>
    </xf>
    <xf fontId="3819" fillId="0" borderId="0" numFmtId="0" xfId="0" applyFont="1" quotePrefix="0">
      <alignment horizontal="center" vertical="center" wrapText="1"/>
    </xf>
    <xf fontId="3820" fillId="0" borderId="0" numFmtId="4" xfId="0" applyNumberFormat="1" applyFont="1" quotePrefix="0">
      <alignment horizontal="center" vertical="center"/>
    </xf>
    <xf fontId="3821" fillId="0" borderId="0" numFmtId="164" xfId="0" applyNumberFormat="1" applyFont="1" quotePrefix="0">
      <alignment horizontal="center" vertical="center"/>
    </xf>
    <xf fontId="3822" fillId="0" borderId="0" numFmtId="164" xfId="0" applyNumberFormat="1" applyFont="1" quotePrefix="0">
      <alignment horizontal="center" vertical="center"/>
    </xf>
    <xf fontId="3823" fillId="0" borderId="0" numFmtId="165" xfId="0" applyNumberFormat="1" applyFont="1" quotePrefix="0">
      <alignment horizontal="center" vertical="center"/>
    </xf>
    <xf fontId="3824" fillId="0" borderId="0" numFmtId="164" xfId="0" applyNumberFormat="1" applyFont="1" quotePrefix="0">
      <alignment horizontal="center" vertical="center"/>
    </xf>
    <xf fontId="3825" fillId="0" borderId="0" numFmtId="164" xfId="0" applyNumberFormat="1" applyFont="1" quotePrefix="0">
      <alignment horizontal="center" vertical="center" wrapText="1"/>
    </xf>
    <xf fontId="3826" fillId="0" borderId="0" numFmtId="4" xfId="0" applyNumberFormat="1" applyFont="1" quotePrefix="0">
      <alignment horizontal="center" vertical="center"/>
    </xf>
    <xf fontId="3827" fillId="0" borderId="0" numFmtId="164" xfId="0" applyNumberFormat="1" applyFont="1" quotePrefix="0">
      <alignment horizontal="center" vertical="center"/>
    </xf>
    <xf fontId="3828" fillId="0" borderId="0" numFmtId="0" xfId="0" applyFont="1" quotePrefix="0">
      <alignment horizontal="center" vertical="center" wrapText="1"/>
    </xf>
    <xf fontId="3829" fillId="0" borderId="0" numFmtId="4" xfId="0" applyNumberFormat="1" applyFont="1" quotePrefix="0">
      <alignment horizontal="center" vertical="center"/>
    </xf>
    <xf fontId="3830" fillId="0" borderId="0" numFmtId="164" xfId="0" applyNumberFormat="1" applyFont="1" quotePrefix="0">
      <alignment horizontal="center" vertical="center"/>
    </xf>
    <xf fontId="3831" fillId="0" borderId="0" numFmtId="164" xfId="0" applyNumberFormat="1" applyFont="1" quotePrefix="0">
      <alignment horizontal="center" vertical="center"/>
    </xf>
    <xf fontId="3832" fillId="0" borderId="0" numFmtId="165" xfId="0" applyNumberFormat="1" applyFont="1" quotePrefix="0">
      <alignment horizontal="center" vertical="center"/>
    </xf>
    <xf fontId="3833" fillId="0" borderId="0" numFmtId="164" xfId="0" applyNumberFormat="1" applyFont="1" quotePrefix="0">
      <alignment horizontal="center" vertical="center"/>
    </xf>
    <xf fontId="3834" fillId="0" borderId="0" numFmtId="164" xfId="0" applyNumberFormat="1" applyFont="1" quotePrefix="0">
      <alignment horizontal="center" vertical="center" wrapText="1"/>
    </xf>
    <xf fontId="3835" fillId="0" borderId="0" numFmtId="4" xfId="0" applyNumberFormat="1" applyFont="1" quotePrefix="0">
      <alignment horizontal="center" vertical="center"/>
    </xf>
    <xf fontId="3836" fillId="0" borderId="0" numFmtId="164" xfId="0" applyNumberFormat="1" applyFont="1" quotePrefix="0">
      <alignment horizontal="center" vertical="center"/>
    </xf>
    <xf fontId="3837" fillId="0" borderId="0" numFmtId="0" xfId="0" applyFont="1" quotePrefix="0">
      <alignment horizontal="center" vertical="center" wrapText="1"/>
    </xf>
    <xf fontId="3838" fillId="0" borderId="0" numFmtId="4" xfId="0" applyNumberFormat="1" applyFont="1" quotePrefix="0">
      <alignment horizontal="center" vertical="center"/>
    </xf>
    <xf fontId="3839" fillId="0" borderId="0" numFmtId="164" xfId="0" applyNumberFormat="1" applyFont="1" quotePrefix="0">
      <alignment horizontal="center" vertical="center"/>
    </xf>
    <xf fontId="3840" fillId="0" borderId="0" numFmtId="164" xfId="0" applyNumberFormat="1" applyFont="1" quotePrefix="0">
      <alignment horizontal="center" vertical="center"/>
    </xf>
    <xf fontId="3841" fillId="0" borderId="0" numFmtId="165" xfId="0" applyNumberFormat="1" applyFont="1" quotePrefix="0">
      <alignment horizontal="center" vertical="center"/>
    </xf>
    <xf fontId="3842" fillId="0" borderId="0" numFmtId="164" xfId="0" applyNumberFormat="1" applyFont="1" quotePrefix="0">
      <alignment horizontal="center" vertical="center"/>
    </xf>
    <xf fontId="3843" fillId="0" borderId="0" numFmtId="164" xfId="0" applyNumberFormat="1" applyFont="1" quotePrefix="0">
      <alignment horizontal="center" vertical="center" wrapText="1"/>
    </xf>
    <xf fontId="3844" fillId="0" borderId="0" numFmtId="4" xfId="0" applyNumberFormat="1" applyFont="1" quotePrefix="0">
      <alignment horizontal="center" vertical="center"/>
    </xf>
    <xf fontId="3845" fillId="0" borderId="0" numFmtId="164" xfId="0" applyNumberFormat="1" applyFont="1" quotePrefix="0">
      <alignment horizontal="center" vertical="center"/>
    </xf>
    <xf fontId="3846" fillId="0" borderId="0" numFmtId="0" xfId="0" applyFont="1" quotePrefix="0">
      <alignment horizontal="center" vertical="center" wrapText="1"/>
    </xf>
    <xf fontId="3847" fillId="0" borderId="0" numFmtId="4" xfId="0" applyNumberFormat="1" applyFont="1" quotePrefix="0">
      <alignment horizontal="center" vertical="center"/>
    </xf>
    <xf fontId="3848" fillId="0" borderId="0" numFmtId="164" xfId="0" applyNumberFormat="1" applyFont="1" quotePrefix="0">
      <alignment horizontal="center" vertical="center"/>
    </xf>
    <xf fontId="3849" fillId="0" borderId="0" numFmtId="164" xfId="0" applyNumberFormat="1" applyFont="1" quotePrefix="0">
      <alignment horizontal="center" vertical="center"/>
    </xf>
    <xf fontId="3850" fillId="0" borderId="0" numFmtId="165" xfId="0" applyNumberFormat="1" applyFont="1" quotePrefix="0">
      <alignment horizontal="center" vertical="center"/>
    </xf>
    <xf fontId="3851" fillId="0" borderId="0" numFmtId="164" xfId="0" applyNumberFormat="1" applyFont="1" quotePrefix="0">
      <alignment horizontal="center" vertical="center"/>
    </xf>
    <xf fontId="3852" fillId="0" borderId="0" numFmtId="164" xfId="0" applyNumberFormat="1" applyFont="1" quotePrefix="0">
      <alignment horizontal="center" vertical="center" wrapText="1"/>
    </xf>
    <xf fontId="3853" fillId="0" borderId="0" numFmtId="4" xfId="0" applyNumberFormat="1" applyFont="1" quotePrefix="0">
      <alignment horizontal="center" vertical="center"/>
    </xf>
    <xf fontId="3854" fillId="0" borderId="0" numFmtId="164" xfId="0" applyNumberFormat="1" applyFont="1" quotePrefix="0">
      <alignment horizontal="center" vertical="center"/>
    </xf>
    <xf fontId="3855" fillId="0" borderId="0" numFmtId="0" xfId="0" applyFont="1" quotePrefix="0">
      <alignment horizontal="center" vertical="center" wrapText="1"/>
    </xf>
    <xf fontId="3856" fillId="0" borderId="0" numFmtId="4" xfId="0" applyNumberFormat="1" applyFont="1" quotePrefix="0">
      <alignment horizontal="center" vertical="center"/>
    </xf>
    <xf fontId="3857" fillId="0" borderId="0" numFmtId="164" xfId="0" applyNumberFormat="1" applyFont="1" quotePrefix="0">
      <alignment horizontal="center" vertical="center"/>
    </xf>
    <xf fontId="3858" fillId="0" borderId="0" numFmtId="164" xfId="0" applyNumberFormat="1" applyFont="1" quotePrefix="0">
      <alignment horizontal="center" vertical="center"/>
    </xf>
    <xf fontId="3859" fillId="0" borderId="0" numFmtId="165" xfId="0" applyNumberFormat="1" applyFont="1" quotePrefix="0">
      <alignment horizontal="center" vertical="center"/>
    </xf>
    <xf fontId="3860" fillId="0" borderId="0" numFmtId="164" xfId="0" applyNumberFormat="1" applyFont="1" quotePrefix="0">
      <alignment horizontal="center" vertical="center"/>
    </xf>
    <xf fontId="3861" fillId="0" borderId="0" numFmtId="164" xfId="0" applyNumberFormat="1" applyFont="1" quotePrefix="0">
      <alignment horizontal="center" vertical="center" wrapText="1"/>
    </xf>
    <xf fontId="3862" fillId="0" borderId="0" numFmtId="4" xfId="0" applyNumberFormat="1" applyFont="1" quotePrefix="0">
      <alignment horizontal="center" vertical="center"/>
    </xf>
    <xf fontId="3863" fillId="0" borderId="0" numFmtId="164" xfId="0" applyNumberFormat="1" applyFont="1" quotePrefix="0">
      <alignment horizontal="center" vertical="center"/>
    </xf>
    <xf fontId="3864" fillId="0" borderId="0" numFmtId="164" xfId="0" applyNumberFormat="1" applyFont="1" quotePrefix="0">
      <alignment horizontal="center" vertical="center" wrapText="1"/>
    </xf>
    <xf fontId="3865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865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866" fillId="0" borderId="0" numFmtId="0" xfId="0" applyFont="1" quotePrefix="0">
      <alignment horizontal="center" vertical="center" wrapText="1"/>
    </xf>
    <xf fontId="3867" fillId="0" borderId="0" numFmtId="4" xfId="0" applyNumberFormat="1" applyFont="1" quotePrefix="0">
      <alignment horizontal="center" vertical="center"/>
    </xf>
    <xf fontId="3868" fillId="0" borderId="0" numFmtId="164" xfId="0" applyNumberFormat="1" applyFont="1" quotePrefix="0">
      <alignment horizontal="center" vertical="center"/>
    </xf>
    <xf fontId="3869" fillId="0" borderId="0" numFmtId="164" xfId="0" applyNumberFormat="1" applyFont="1" quotePrefix="0">
      <alignment horizontal="center" vertical="center"/>
    </xf>
    <xf fontId="3870" fillId="0" borderId="0" numFmtId="165" xfId="0" applyNumberFormat="1" applyFont="1" quotePrefix="0">
      <alignment horizontal="center" vertical="center"/>
    </xf>
    <xf fontId="3871" fillId="0" borderId="0" numFmtId="164" xfId="0" applyNumberFormat="1" applyFont="1" quotePrefix="0">
      <alignment horizontal="center" vertical="center"/>
    </xf>
    <xf fontId="3872" fillId="0" borderId="0" numFmtId="164" xfId="0" applyNumberFormat="1" applyFont="1" quotePrefix="0">
      <alignment horizontal="center" vertical="center" wrapText="1"/>
    </xf>
    <xf fontId="3873" fillId="0" borderId="0" numFmtId="4" xfId="0" applyNumberFormat="1" applyFont="1" quotePrefix="0">
      <alignment horizontal="center" vertical="center"/>
    </xf>
    <xf fontId="3874" fillId="0" borderId="0" numFmtId="164" xfId="0" applyNumberFormat="1" applyFont="1" quotePrefix="0">
      <alignment horizontal="center" vertical="center"/>
    </xf>
    <xf fontId="3875" fillId="0" borderId="0" numFmtId="0" xfId="0" applyFont="1" quotePrefix="0">
      <alignment horizontal="center" vertical="center" wrapText="1"/>
    </xf>
    <xf fontId="3876" fillId="0" borderId="0" numFmtId="4" xfId="0" applyNumberFormat="1" applyFont="1" quotePrefix="0">
      <alignment horizontal="center" vertical="center"/>
    </xf>
    <xf fontId="3877" fillId="0" borderId="0" numFmtId="164" xfId="0" applyNumberFormat="1" applyFont="1" quotePrefix="0">
      <alignment horizontal="center" vertical="center"/>
    </xf>
    <xf fontId="3878" fillId="0" borderId="0" numFmtId="164" xfId="0" applyNumberFormat="1" applyFont="1" quotePrefix="0">
      <alignment horizontal="center" vertical="center"/>
    </xf>
    <xf fontId="3879" fillId="0" borderId="0" numFmtId="165" xfId="0" applyNumberFormat="1" applyFont="1" quotePrefix="0">
      <alignment horizontal="center" vertical="center"/>
    </xf>
    <xf fontId="3880" fillId="0" borderId="0" numFmtId="164" xfId="0" applyNumberFormat="1" applyFont="1" quotePrefix="0">
      <alignment horizontal="center" vertical="center"/>
    </xf>
    <xf fontId="3881" fillId="0" borderId="0" numFmtId="164" xfId="0" applyNumberFormat="1" applyFont="1" quotePrefix="0">
      <alignment horizontal="center" vertical="center" wrapText="1"/>
    </xf>
    <xf fontId="3882" fillId="0" borderId="0" numFmtId="4" xfId="0" applyNumberFormat="1" applyFont="1" quotePrefix="0">
      <alignment horizontal="center" vertical="center"/>
    </xf>
    <xf fontId="3883" fillId="0" borderId="0" numFmtId="164" xfId="0" applyNumberFormat="1" applyFont="1" quotePrefix="0">
      <alignment horizontal="center" vertical="center"/>
    </xf>
    <xf fontId="3884" fillId="0" borderId="0" numFmtId="0" xfId="0" applyFont="1" quotePrefix="0">
      <alignment horizontal="center" vertical="center" wrapText="1"/>
    </xf>
    <xf fontId="3885" fillId="0" borderId="0" numFmtId="4" xfId="0" applyNumberFormat="1" applyFont="1" quotePrefix="0">
      <alignment horizontal="center" vertical="center"/>
    </xf>
    <xf fontId="3886" fillId="0" borderId="0" numFmtId="164" xfId="0" applyNumberFormat="1" applyFont="1" quotePrefix="0">
      <alignment horizontal="center" vertical="center"/>
    </xf>
    <xf fontId="3887" fillId="0" borderId="0" numFmtId="164" xfId="0" applyNumberFormat="1" applyFont="1" quotePrefix="0">
      <alignment horizontal="center" vertical="center"/>
    </xf>
    <xf fontId="3888" fillId="0" borderId="0" numFmtId="165" xfId="0" applyNumberFormat="1" applyFont="1" quotePrefix="0">
      <alignment horizontal="center" vertical="center"/>
    </xf>
    <xf fontId="3889" fillId="0" borderId="0" numFmtId="164" xfId="0" applyNumberFormat="1" applyFont="1" quotePrefix="0">
      <alignment horizontal="center" vertical="center"/>
    </xf>
    <xf fontId="3890" fillId="0" borderId="0" numFmtId="164" xfId="0" applyNumberFormat="1" applyFont="1" quotePrefix="0">
      <alignment horizontal="center" vertical="center" wrapText="1"/>
    </xf>
    <xf fontId="3891" fillId="0" borderId="0" numFmtId="4" xfId="0" applyNumberFormat="1" applyFont="1" quotePrefix="0">
      <alignment horizontal="center" vertical="center"/>
    </xf>
    <xf fontId="3892" fillId="0" borderId="0" numFmtId="164" xfId="0" applyNumberFormat="1" applyFont="1" quotePrefix="0">
      <alignment horizontal="center" vertical="center"/>
    </xf>
    <xf fontId="3893" fillId="0" borderId="0" numFmtId="0" xfId="0" applyFont="1" quotePrefix="0">
      <alignment horizontal="center" vertical="center" wrapText="1"/>
    </xf>
    <xf fontId="3894" fillId="0" borderId="0" numFmtId="4" xfId="0" applyNumberFormat="1" applyFont="1" quotePrefix="0">
      <alignment horizontal="center" vertical="center"/>
    </xf>
    <xf fontId="3895" fillId="0" borderId="0" numFmtId="164" xfId="0" applyNumberFormat="1" applyFont="1" quotePrefix="0">
      <alignment horizontal="center" vertical="center"/>
    </xf>
    <xf fontId="3896" fillId="0" borderId="0" numFmtId="164" xfId="0" applyNumberFormat="1" applyFont="1" quotePrefix="0">
      <alignment horizontal="center" vertical="center"/>
    </xf>
    <xf fontId="3897" fillId="0" borderId="0" numFmtId="165" xfId="0" applyNumberFormat="1" applyFont="1" quotePrefix="0">
      <alignment horizontal="center" vertical="center"/>
    </xf>
    <xf fontId="3898" fillId="0" borderId="0" numFmtId="164" xfId="0" applyNumberFormat="1" applyFont="1" quotePrefix="0">
      <alignment horizontal="center" vertical="center"/>
    </xf>
    <xf fontId="3899" fillId="0" borderId="0" numFmtId="164" xfId="0" applyNumberFormat="1" applyFont="1" quotePrefix="0">
      <alignment horizontal="center" vertical="center" wrapText="1"/>
    </xf>
    <xf fontId="3900" fillId="0" borderId="0" numFmtId="4" xfId="0" applyNumberFormat="1" applyFont="1" quotePrefix="0">
      <alignment horizontal="center" vertical="center"/>
    </xf>
    <xf fontId="3901" fillId="0" borderId="0" numFmtId="164" xfId="0" applyNumberFormat="1" applyFont="1" quotePrefix="0">
      <alignment horizontal="center" vertical="center"/>
    </xf>
    <xf fontId="3902" fillId="0" borderId="0" numFmtId="0" xfId="0" applyFont="1" quotePrefix="0">
      <alignment horizontal="center" vertical="center" wrapText="1"/>
    </xf>
    <xf fontId="3903" fillId="0" borderId="0" numFmtId="4" xfId="0" applyNumberFormat="1" applyFont="1" quotePrefix="0">
      <alignment horizontal="center" vertical="center"/>
    </xf>
    <xf fontId="3904" fillId="0" borderId="0" numFmtId="164" xfId="0" applyNumberFormat="1" applyFont="1" quotePrefix="0">
      <alignment horizontal="center" vertical="center"/>
    </xf>
    <xf fontId="3905" fillId="0" borderId="0" numFmtId="164" xfId="0" applyNumberFormat="1" applyFont="1" quotePrefix="0">
      <alignment horizontal="center" vertical="center"/>
    </xf>
    <xf fontId="3906" fillId="0" borderId="0" numFmtId="165" xfId="0" applyNumberFormat="1" applyFont="1" quotePrefix="0">
      <alignment horizontal="center" vertical="center"/>
    </xf>
    <xf fontId="3907" fillId="0" borderId="0" numFmtId="164" xfId="0" applyNumberFormat="1" applyFont="1" quotePrefix="0">
      <alignment horizontal="center" vertical="center"/>
    </xf>
    <xf fontId="3908" fillId="0" borderId="0" numFmtId="164" xfId="0" applyNumberFormat="1" applyFont="1" quotePrefix="0">
      <alignment horizontal="center" vertical="center" wrapText="1"/>
    </xf>
    <xf fontId="3909" fillId="0" borderId="0" numFmtId="4" xfId="0" applyNumberFormat="1" applyFont="1" quotePrefix="0">
      <alignment horizontal="center" vertical="center"/>
    </xf>
    <xf fontId="3910" fillId="0" borderId="0" numFmtId="164" xfId="0" applyNumberFormat="1" applyFont="1" quotePrefix="0">
      <alignment horizontal="center" vertical="center"/>
    </xf>
    <xf fontId="3911" fillId="0" borderId="0" numFmtId="0" xfId="0" applyFont="1" quotePrefix="0">
      <alignment horizontal="center" vertical="center" wrapText="1"/>
    </xf>
    <xf fontId="3912" fillId="0" borderId="0" numFmtId="4" xfId="0" applyNumberFormat="1" applyFont="1" quotePrefix="0">
      <alignment horizontal="center" vertical="center"/>
    </xf>
    <xf fontId="3913" fillId="0" borderId="0" numFmtId="164" xfId="0" applyNumberFormat="1" applyFont="1" quotePrefix="0">
      <alignment horizontal="center" vertical="center"/>
    </xf>
    <xf fontId="3914" fillId="0" borderId="0" numFmtId="164" xfId="0" applyNumberFormat="1" applyFont="1" quotePrefix="0">
      <alignment horizontal="center" vertical="center"/>
    </xf>
    <xf fontId="3915" fillId="0" borderId="0" numFmtId="165" xfId="0" applyNumberFormat="1" applyFont="1" quotePrefix="0">
      <alignment horizontal="center" vertical="center"/>
    </xf>
    <xf fontId="3916" fillId="0" borderId="0" numFmtId="164" xfId="0" applyNumberFormat="1" applyFont="1" quotePrefix="0">
      <alignment horizontal="center" vertical="center"/>
    </xf>
    <xf fontId="3917" fillId="0" borderId="0" numFmtId="164" xfId="0" applyNumberFormat="1" applyFont="1" quotePrefix="0">
      <alignment horizontal="center" vertical="center" wrapText="1"/>
    </xf>
    <xf fontId="3918" fillId="0" borderId="0" numFmtId="4" xfId="0" applyNumberFormat="1" applyFont="1" quotePrefix="0">
      <alignment horizontal="center" vertical="center"/>
    </xf>
    <xf fontId="3919" fillId="0" borderId="0" numFmtId="164" xfId="0" applyNumberFormat="1" applyFont="1" quotePrefix="0">
      <alignment horizontal="center" vertical="center"/>
    </xf>
    <xf fontId="3920" fillId="0" borderId="0" numFmtId="164" xfId="0" applyNumberFormat="1" applyFont="1" quotePrefix="0">
      <alignment horizontal="center" vertical="center" wrapText="1"/>
    </xf>
    <xf fontId="3921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921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922" fillId="0" borderId="0" numFmtId="0" xfId="0" applyFont="1" quotePrefix="0">
      <alignment horizontal="center" vertical="center" wrapText="1"/>
    </xf>
    <xf fontId="3923" fillId="0" borderId="0" numFmtId="4" xfId="0" applyNumberFormat="1" applyFont="1" quotePrefix="0">
      <alignment horizontal="center" vertical="center"/>
    </xf>
    <xf fontId="3924" fillId="0" borderId="0" numFmtId="164" xfId="0" applyNumberFormat="1" applyFont="1" quotePrefix="0">
      <alignment horizontal="center" vertical="center"/>
    </xf>
    <xf fontId="3925" fillId="0" borderId="0" numFmtId="164" xfId="0" applyNumberFormat="1" applyFont="1" quotePrefix="0">
      <alignment horizontal="center" vertical="center"/>
    </xf>
    <xf fontId="3926" fillId="0" borderId="0" numFmtId="165" xfId="0" applyNumberFormat="1" applyFont="1" quotePrefix="0">
      <alignment horizontal="center" vertical="center"/>
    </xf>
    <xf fontId="3927" fillId="0" borderId="0" numFmtId="164" xfId="0" applyNumberFormat="1" applyFont="1" quotePrefix="0">
      <alignment horizontal="center" vertical="center"/>
    </xf>
    <xf fontId="3928" fillId="0" borderId="0" numFmtId="164" xfId="0" applyNumberFormat="1" applyFont="1" quotePrefix="0">
      <alignment horizontal="center" vertical="center" wrapText="1"/>
    </xf>
    <xf fontId="3929" fillId="0" borderId="0" numFmtId="4" xfId="0" applyNumberFormat="1" applyFont="1" quotePrefix="0">
      <alignment horizontal="center" vertical="center"/>
    </xf>
    <xf fontId="3930" fillId="0" borderId="0" numFmtId="164" xfId="0" applyNumberFormat="1" applyFont="1" quotePrefix="0">
      <alignment horizontal="center" vertical="center"/>
    </xf>
    <xf fontId="3931" fillId="0" borderId="0" numFmtId="164" xfId="0" applyNumberFormat="1" applyFont="1" quotePrefix="0">
      <alignment horizontal="center" vertical="center" wrapText="1"/>
    </xf>
    <xf fontId="3932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932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933" fillId="0" borderId="0" numFmtId="0" xfId="0" applyFont="1" quotePrefix="0">
      <alignment horizontal="center" vertical="center" wrapText="1"/>
    </xf>
    <xf fontId="3934" fillId="0" borderId="0" numFmtId="4" xfId="0" applyNumberFormat="1" applyFont="1" quotePrefix="0">
      <alignment horizontal="center" vertical="center"/>
    </xf>
    <xf fontId="3935" fillId="0" borderId="0" numFmtId="164" xfId="0" applyNumberFormat="1" applyFont="1" quotePrefix="0">
      <alignment horizontal="center" vertical="center"/>
    </xf>
    <xf fontId="3936" fillId="0" borderId="0" numFmtId="164" xfId="0" applyNumberFormat="1" applyFont="1" quotePrefix="0">
      <alignment horizontal="center" vertical="center"/>
    </xf>
    <xf fontId="3937" fillId="0" borderId="0" numFmtId="165" xfId="0" applyNumberFormat="1" applyFont="1" quotePrefix="0">
      <alignment horizontal="center" vertical="center"/>
    </xf>
    <xf fontId="3938" fillId="0" borderId="0" numFmtId="164" xfId="0" applyNumberFormat="1" applyFont="1" quotePrefix="0">
      <alignment horizontal="center" vertical="center"/>
    </xf>
    <xf fontId="3939" fillId="0" borderId="0" numFmtId="164" xfId="0" applyNumberFormat="1" applyFont="1" quotePrefix="0">
      <alignment horizontal="center" vertical="center" wrapText="1"/>
    </xf>
    <xf fontId="3940" fillId="0" borderId="0" numFmtId="4" xfId="0" applyNumberFormat="1" applyFont="1" quotePrefix="0">
      <alignment horizontal="center" vertical="center"/>
    </xf>
    <xf fontId="3941" fillId="0" borderId="0" numFmtId="164" xfId="0" applyNumberFormat="1" applyFont="1" quotePrefix="0">
      <alignment horizontal="center" vertical="center"/>
    </xf>
    <xf fontId="3942" fillId="0" borderId="0" numFmtId="164" xfId="0" applyNumberFormat="1" applyFont="1" quotePrefix="0">
      <alignment horizontal="center" vertical="center" wrapText="1"/>
    </xf>
    <xf fontId="3943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3943" fillId="6" borderId="4" numFmtId="164" xfId="0" applyNumberFormat="1" applyFont="1" applyFill="1" applyBorder="1">
      <alignment horizontal="center" indent="0" textRotation="0" vertical="center" wrapText="1"/>
      <protection hidden="0" locked="1"/>
    </xf>
    <xf fontId="3944" fillId="0" borderId="0" numFmtId="0" xfId="0" applyFont="1" quotePrefix="0">
      <alignment horizontal="center" vertical="center" wrapText="1"/>
    </xf>
    <xf fontId="3945" fillId="0" borderId="0" numFmtId="4" xfId="0" applyNumberFormat="1" applyFont="1" quotePrefix="0">
      <alignment horizontal="center" vertical="center"/>
    </xf>
    <xf fontId="3946" fillId="0" borderId="0" numFmtId="164" xfId="0" applyNumberFormat="1" applyFont="1" quotePrefix="0">
      <alignment horizontal="center" vertical="center"/>
    </xf>
    <xf fontId="3947" fillId="0" borderId="0" numFmtId="164" xfId="0" applyNumberFormat="1" applyFont="1" quotePrefix="0">
      <alignment horizontal="center" vertical="center"/>
    </xf>
    <xf fontId="3948" fillId="0" borderId="0" numFmtId="165" xfId="0" applyNumberFormat="1" applyFont="1" quotePrefix="0">
      <alignment horizontal="center" vertical="center"/>
    </xf>
    <xf fontId="3949" fillId="0" borderId="0" numFmtId="164" xfId="0" applyNumberFormat="1" applyFont="1" quotePrefix="0">
      <alignment horizontal="center" vertical="center"/>
    </xf>
    <xf fontId="3950" fillId="0" borderId="0" numFmtId="164" xfId="0" applyNumberFormat="1" applyFont="1" quotePrefix="0">
      <alignment horizontal="center" vertical="center" wrapText="1"/>
    </xf>
    <xf fontId="3951" fillId="0" borderId="0" numFmtId="4" xfId="0" applyNumberFormat="1" applyFont="1" quotePrefix="0">
      <alignment horizontal="center" vertical="center"/>
    </xf>
    <xf fontId="3952" fillId="0" borderId="0" numFmtId="164" xfId="0" applyNumberFormat="1" applyFont="1" quotePrefix="0">
      <alignment horizontal="center" vertical="center"/>
    </xf>
    <xf fontId="3953" fillId="0" borderId="0" numFmtId="0" xfId="0" applyFont="1" quotePrefix="0">
      <alignment horizontal="center" vertical="center" wrapText="1"/>
    </xf>
    <xf fontId="3954" fillId="0" borderId="0" numFmtId="4" xfId="0" applyNumberFormat="1" applyFont="1" quotePrefix="0">
      <alignment horizontal="center" vertical="center"/>
    </xf>
    <xf fontId="3955" fillId="0" borderId="0" numFmtId="164" xfId="0" applyNumberFormat="1" applyFont="1" quotePrefix="0">
      <alignment horizontal="center" vertical="center"/>
    </xf>
    <xf fontId="3956" fillId="0" borderId="0" numFmtId="164" xfId="0" applyNumberFormat="1" applyFont="1" quotePrefix="0">
      <alignment horizontal="center" vertical="center"/>
    </xf>
    <xf fontId="3957" fillId="0" borderId="0" numFmtId="165" xfId="0" applyNumberFormat="1" applyFont="1" quotePrefix="0">
      <alignment horizontal="center" vertical="center"/>
    </xf>
    <xf fontId="3958" fillId="0" borderId="0" numFmtId="164" xfId="0" applyNumberFormat="1" applyFont="1" quotePrefix="0">
      <alignment horizontal="center" vertical="center"/>
    </xf>
    <xf fontId="3959" fillId="0" borderId="0" numFmtId="164" xfId="0" applyNumberFormat="1" applyFont="1" quotePrefix="0">
      <alignment horizontal="center" vertical="center" wrapText="1"/>
    </xf>
    <xf fontId="3960" fillId="0" borderId="0" numFmtId="4" xfId="0" applyNumberFormat="1" applyFont="1" quotePrefix="0">
      <alignment horizontal="center" vertical="center"/>
    </xf>
    <xf fontId="3961" fillId="0" borderId="0" numFmtId="164" xfId="0" applyNumberFormat="1" applyFont="1" quotePrefix="0">
      <alignment horizontal="center" vertical="center"/>
    </xf>
    <xf fontId="3962" fillId="0" borderId="0" numFmtId="0" xfId="0" applyFont="1" quotePrefix="0">
      <alignment horizontal="center" vertical="center" wrapText="1"/>
    </xf>
    <xf fontId="3963" fillId="0" borderId="0" numFmtId="4" xfId="0" applyNumberFormat="1" applyFont="1" quotePrefix="0">
      <alignment horizontal="center" vertical="center"/>
    </xf>
    <xf fontId="3964" fillId="0" borderId="0" numFmtId="164" xfId="0" applyNumberFormat="1" applyFont="1" quotePrefix="0">
      <alignment horizontal="center" vertical="center"/>
    </xf>
    <xf fontId="3965" fillId="0" borderId="0" numFmtId="164" xfId="0" applyNumberFormat="1" applyFont="1" quotePrefix="0">
      <alignment horizontal="center" vertical="center"/>
    </xf>
    <xf fontId="3966" fillId="0" borderId="0" numFmtId="165" xfId="0" applyNumberFormat="1" applyFont="1" quotePrefix="0">
      <alignment horizontal="center" vertical="center"/>
    </xf>
    <xf fontId="3967" fillId="0" borderId="0" numFmtId="164" xfId="0" applyNumberFormat="1" applyFont="1" quotePrefix="0">
      <alignment horizontal="center" vertical="center"/>
    </xf>
    <xf fontId="3968" fillId="0" borderId="0" numFmtId="164" xfId="0" applyNumberFormat="1" applyFont="1" quotePrefix="0">
      <alignment horizontal="center" vertical="center" wrapText="1"/>
    </xf>
    <xf fontId="3969" fillId="0" borderId="0" numFmtId="4" xfId="0" applyNumberFormat="1" applyFont="1" quotePrefix="0">
      <alignment horizontal="center" vertical="center"/>
    </xf>
    <xf fontId="3970" fillId="0" borderId="0" numFmtId="164" xfId="0" applyNumberFormat="1" applyFont="1" quotePrefix="0">
      <alignment horizontal="center" vertical="center"/>
    </xf>
    <xf fontId="3971" fillId="0" borderId="0" numFmtId="0" xfId="0" applyFont="1" quotePrefix="0">
      <alignment horizontal="center" vertical="center" wrapText="1"/>
    </xf>
    <xf fontId="3972" fillId="0" borderId="0" numFmtId="4" xfId="0" applyNumberFormat="1" applyFont="1" quotePrefix="0">
      <alignment horizontal="center" vertical="center"/>
    </xf>
    <xf fontId="3973" fillId="0" borderId="0" numFmtId="164" xfId="0" applyNumberFormat="1" applyFont="1" quotePrefix="0">
      <alignment horizontal="center" vertical="center"/>
    </xf>
    <xf fontId="3974" fillId="0" borderId="0" numFmtId="164" xfId="0" applyNumberFormat="1" applyFont="1" quotePrefix="0">
      <alignment horizontal="center" vertical="center"/>
    </xf>
    <xf fontId="3975" fillId="0" borderId="0" numFmtId="165" xfId="0" applyNumberFormat="1" applyFont="1" quotePrefix="0">
      <alignment horizontal="center" vertical="center"/>
    </xf>
    <xf fontId="3976" fillId="0" borderId="0" numFmtId="164" xfId="0" applyNumberFormat="1" applyFont="1" quotePrefix="0">
      <alignment horizontal="center" vertical="center"/>
    </xf>
    <xf fontId="3977" fillId="0" borderId="0" numFmtId="164" xfId="0" applyNumberFormat="1" applyFont="1" quotePrefix="0">
      <alignment horizontal="center" vertical="center" wrapText="1"/>
    </xf>
    <xf fontId="3978" fillId="0" borderId="0" numFmtId="4" xfId="0" applyNumberFormat="1" applyFont="1" quotePrefix="0">
      <alignment horizontal="center" vertical="center"/>
    </xf>
    <xf fontId="3979" fillId="0" borderId="0" numFmtId="164" xfId="0" applyNumberFormat="1" applyFont="1" quotePrefix="0">
      <alignment horizontal="center" vertical="center"/>
    </xf>
    <xf fontId="3980" fillId="0" borderId="0" numFmtId="0" xfId="0" applyFont="1" quotePrefix="0">
      <alignment horizontal="center" vertical="center" wrapText="1"/>
    </xf>
    <xf fontId="3981" fillId="0" borderId="0" numFmtId="4" xfId="0" applyNumberFormat="1" applyFont="1" quotePrefix="0">
      <alignment horizontal="center" vertical="center"/>
    </xf>
    <xf fontId="3982" fillId="0" borderId="0" numFmtId="164" xfId="0" applyNumberFormat="1" applyFont="1" quotePrefix="0">
      <alignment horizontal="center" vertical="center"/>
    </xf>
    <xf fontId="3983" fillId="0" borderId="0" numFmtId="164" xfId="0" applyNumberFormat="1" applyFont="1" quotePrefix="0">
      <alignment horizontal="center" vertical="center"/>
    </xf>
    <xf fontId="3984" fillId="0" borderId="0" numFmtId="165" xfId="0" applyNumberFormat="1" applyFont="1" quotePrefix="0">
      <alignment horizontal="center" vertical="center"/>
    </xf>
    <xf fontId="3985" fillId="0" borderId="0" numFmtId="164" xfId="0" applyNumberFormat="1" applyFont="1" quotePrefix="0">
      <alignment horizontal="center" vertical="center"/>
    </xf>
    <xf fontId="3986" fillId="0" borderId="0" numFmtId="164" xfId="0" applyNumberFormat="1" applyFont="1" quotePrefix="0">
      <alignment horizontal="center" vertical="center" wrapText="1"/>
    </xf>
    <xf fontId="3987" fillId="0" borderId="0" numFmtId="4" xfId="0" applyNumberFormat="1" applyFont="1" quotePrefix="0">
      <alignment horizontal="center" vertical="center"/>
    </xf>
    <xf fontId="3988" fillId="0" borderId="0" numFmtId="164" xfId="0" applyNumberFormat="1" applyFont="1" quotePrefix="0">
      <alignment horizontal="center" vertical="center"/>
    </xf>
    <xf fontId="3989" fillId="0" borderId="0" numFmtId="0" xfId="0" applyFont="1" quotePrefix="0">
      <alignment horizontal="center" vertical="center" wrapText="1"/>
    </xf>
    <xf fontId="3990" fillId="0" borderId="0" numFmtId="4" xfId="0" applyNumberFormat="1" applyFont="1" quotePrefix="0">
      <alignment horizontal="center" vertical="center"/>
    </xf>
    <xf fontId="3991" fillId="0" borderId="0" numFmtId="164" xfId="0" applyNumberFormat="1" applyFont="1" quotePrefix="0">
      <alignment horizontal="center" vertical="center"/>
    </xf>
    <xf fontId="3992" fillId="0" borderId="0" numFmtId="164" xfId="0" applyNumberFormat="1" applyFont="1" quotePrefix="0">
      <alignment horizontal="center" vertical="center"/>
    </xf>
    <xf fontId="3993" fillId="0" borderId="0" numFmtId="165" xfId="0" applyNumberFormat="1" applyFont="1" quotePrefix="0">
      <alignment horizontal="center" vertical="center"/>
    </xf>
    <xf fontId="3994" fillId="0" borderId="0" numFmtId="164" xfId="0" applyNumberFormat="1" applyFont="1" quotePrefix="0">
      <alignment horizontal="center" vertical="center"/>
    </xf>
    <xf fontId="3995" fillId="0" borderId="0" numFmtId="164" xfId="0" applyNumberFormat="1" applyFont="1" quotePrefix="0">
      <alignment horizontal="center" vertical="center" wrapText="1"/>
    </xf>
    <xf fontId="3996" fillId="0" borderId="0" numFmtId="4" xfId="0" applyNumberFormat="1" applyFont="1" quotePrefix="0">
      <alignment horizontal="center" vertical="center"/>
    </xf>
    <xf fontId="3997" fillId="0" borderId="0" numFmtId="164" xfId="0" applyNumberFormat="1" applyFont="1" quotePrefix="0">
      <alignment horizontal="center" vertical="center"/>
    </xf>
    <xf fontId="3998" fillId="0" borderId="0" numFmtId="0" xfId="0" applyFont="1" quotePrefix="0">
      <alignment horizontal="center" vertical="center" wrapText="1"/>
    </xf>
    <xf fontId="3999" fillId="0" borderId="0" numFmtId="4" xfId="0" applyNumberFormat="1" applyFont="1" quotePrefix="0">
      <alignment horizontal="center" vertical="center"/>
    </xf>
    <xf fontId="4000" fillId="0" borderId="0" numFmtId="164" xfId="0" applyNumberFormat="1" applyFont="1" quotePrefix="0">
      <alignment horizontal="center" vertical="center"/>
    </xf>
    <xf fontId="4001" fillId="0" borderId="0" numFmtId="164" xfId="0" applyNumberFormat="1" applyFont="1" quotePrefix="0">
      <alignment horizontal="center" vertical="center"/>
    </xf>
    <xf fontId="4002" fillId="0" borderId="0" numFmtId="165" xfId="0" applyNumberFormat="1" applyFont="1" quotePrefix="0">
      <alignment horizontal="center" vertical="center"/>
    </xf>
    <xf fontId="4003" fillId="0" borderId="0" numFmtId="164" xfId="0" applyNumberFormat="1" applyFont="1" quotePrefix="0">
      <alignment horizontal="center" vertical="center"/>
    </xf>
    <xf fontId="4004" fillId="0" borderId="0" numFmtId="164" xfId="0" applyNumberFormat="1" applyFont="1" quotePrefix="0">
      <alignment horizontal="center" vertical="center" wrapText="1"/>
    </xf>
    <xf fontId="4005" fillId="0" borderId="0" numFmtId="4" xfId="0" applyNumberFormat="1" applyFont="1" quotePrefix="0">
      <alignment horizontal="center" vertical="center"/>
    </xf>
    <xf fontId="4006" fillId="0" borderId="0" numFmtId="164" xfId="0" applyNumberFormat="1" applyFont="1" quotePrefix="0">
      <alignment horizontal="center" vertical="center"/>
    </xf>
    <xf fontId="4007" fillId="0" borderId="0" numFmtId="0" xfId="0" applyFont="1" quotePrefix="0">
      <alignment horizontal="center" vertical="center" wrapText="1"/>
    </xf>
    <xf fontId="4008" fillId="0" borderId="0" numFmtId="4" xfId="0" applyNumberFormat="1" applyFont="1" quotePrefix="0">
      <alignment horizontal="center" vertical="center"/>
    </xf>
    <xf fontId="4009" fillId="0" borderId="0" numFmtId="164" xfId="0" applyNumberFormat="1" applyFont="1" quotePrefix="0">
      <alignment horizontal="center" vertical="center"/>
    </xf>
    <xf fontId="4010" fillId="0" borderId="0" numFmtId="164" xfId="0" applyNumberFormat="1" applyFont="1" quotePrefix="0">
      <alignment horizontal="center" vertical="center"/>
    </xf>
    <xf fontId="4011" fillId="0" borderId="0" numFmtId="165" xfId="0" applyNumberFormat="1" applyFont="1" quotePrefix="0">
      <alignment horizontal="center" vertical="center"/>
    </xf>
    <xf fontId="4012" fillId="0" borderId="0" numFmtId="164" xfId="0" applyNumberFormat="1" applyFont="1" quotePrefix="0">
      <alignment horizontal="center" vertical="center"/>
    </xf>
    <xf fontId="4013" fillId="0" borderId="0" numFmtId="164" xfId="0" applyNumberFormat="1" applyFont="1" quotePrefix="0">
      <alignment horizontal="center" vertical="center" wrapText="1"/>
    </xf>
    <xf fontId="4014" fillId="0" borderId="0" numFmtId="4" xfId="0" applyNumberFormat="1" applyFont="1" quotePrefix="0">
      <alignment horizontal="center" vertical="center"/>
    </xf>
    <xf fontId="4015" fillId="0" borderId="0" numFmtId="164" xfId="0" applyNumberFormat="1" applyFont="1" quotePrefix="0">
      <alignment horizontal="center" vertical="center"/>
    </xf>
    <xf fontId="4016" fillId="0" borderId="0" numFmtId="0" xfId="0" applyFont="1" quotePrefix="0">
      <alignment horizontal="center" vertical="center" wrapText="1"/>
    </xf>
    <xf fontId="4017" fillId="0" borderId="0" numFmtId="4" xfId="0" applyNumberFormat="1" applyFont="1" quotePrefix="0">
      <alignment horizontal="center" vertical="center"/>
    </xf>
    <xf fontId="4018" fillId="0" borderId="0" numFmtId="164" xfId="0" applyNumberFormat="1" applyFont="1" quotePrefix="0">
      <alignment horizontal="center" vertical="center"/>
    </xf>
    <xf fontId="4019" fillId="0" borderId="0" numFmtId="164" xfId="0" applyNumberFormat="1" applyFont="1" quotePrefix="0">
      <alignment horizontal="center" vertical="center"/>
    </xf>
    <xf fontId="4020" fillId="0" borderId="0" numFmtId="165" xfId="0" applyNumberFormat="1" applyFont="1" quotePrefix="0">
      <alignment horizontal="center" vertical="center"/>
    </xf>
    <xf fontId="4021" fillId="0" borderId="0" numFmtId="164" xfId="0" applyNumberFormat="1" applyFont="1" quotePrefix="0">
      <alignment horizontal="center" vertical="center"/>
    </xf>
    <xf fontId="4022" fillId="0" borderId="0" numFmtId="164" xfId="0" applyNumberFormat="1" applyFont="1" quotePrefix="0">
      <alignment horizontal="center" vertical="center" wrapText="1"/>
    </xf>
    <xf fontId="4023" fillId="0" borderId="0" numFmtId="4" xfId="0" applyNumberFormat="1" applyFont="1" quotePrefix="0">
      <alignment horizontal="center" vertical="center"/>
    </xf>
    <xf fontId="4024" fillId="0" borderId="0" numFmtId="164" xfId="0" applyNumberFormat="1" applyFont="1" quotePrefix="0">
      <alignment horizontal="center" vertical="center"/>
    </xf>
    <xf fontId="4025" fillId="0" borderId="0" numFmtId="0" xfId="0" applyFont="1" quotePrefix="0">
      <alignment horizontal="center" vertical="center" wrapText="1"/>
    </xf>
    <xf fontId="4026" fillId="0" borderId="0" numFmtId="4" xfId="0" applyNumberFormat="1" applyFont="1" quotePrefix="0">
      <alignment horizontal="center" vertical="center"/>
    </xf>
    <xf fontId="4027" fillId="0" borderId="0" numFmtId="164" xfId="0" applyNumberFormat="1" applyFont="1" quotePrefix="0">
      <alignment horizontal="center" vertical="center"/>
    </xf>
    <xf fontId="4028" fillId="0" borderId="0" numFmtId="164" xfId="0" applyNumberFormat="1" applyFont="1" quotePrefix="0">
      <alignment horizontal="center" vertical="center"/>
    </xf>
    <xf fontId="4029" fillId="0" borderId="0" numFmtId="165" xfId="0" applyNumberFormat="1" applyFont="1" quotePrefix="0">
      <alignment horizontal="center" vertical="center"/>
    </xf>
    <xf fontId="4030" fillId="0" borderId="0" numFmtId="164" xfId="0" applyNumberFormat="1" applyFont="1" quotePrefix="0">
      <alignment horizontal="center" vertical="center"/>
    </xf>
    <xf fontId="4031" fillId="0" borderId="0" numFmtId="164" xfId="0" applyNumberFormat="1" applyFont="1" quotePrefix="0">
      <alignment horizontal="center" vertical="center" wrapText="1"/>
    </xf>
    <xf fontId="4032" fillId="0" borderId="0" numFmtId="4" xfId="0" applyNumberFormat="1" applyFont="1" quotePrefix="0">
      <alignment horizontal="center" vertical="center"/>
    </xf>
    <xf fontId="4033" fillId="0" borderId="0" numFmtId="164" xfId="0" applyNumberFormat="1" applyFont="1" quotePrefix="0">
      <alignment horizontal="center" vertical="center"/>
    </xf>
    <xf fontId="4034" fillId="0" borderId="0" numFmtId="0" xfId="0" applyFont="1" quotePrefix="0">
      <alignment horizontal="center" vertical="center" wrapText="1"/>
    </xf>
    <xf fontId="4035" fillId="0" borderId="0" numFmtId="4" xfId="0" applyNumberFormat="1" applyFont="1" quotePrefix="0">
      <alignment horizontal="center" vertical="center"/>
    </xf>
    <xf fontId="4036" fillId="0" borderId="0" numFmtId="164" xfId="0" applyNumberFormat="1" applyFont="1" quotePrefix="0">
      <alignment horizontal="center" vertical="center"/>
    </xf>
    <xf fontId="4037" fillId="0" borderId="0" numFmtId="164" xfId="0" applyNumberFormat="1" applyFont="1" quotePrefix="0">
      <alignment horizontal="center" vertical="center"/>
    </xf>
    <xf fontId="4038" fillId="0" borderId="0" numFmtId="165" xfId="0" applyNumberFormat="1" applyFont="1" quotePrefix="0">
      <alignment horizontal="center" vertical="center"/>
    </xf>
    <xf fontId="4039" fillId="0" borderId="0" numFmtId="164" xfId="0" applyNumberFormat="1" applyFont="1" quotePrefix="0">
      <alignment horizontal="center" vertical="center"/>
    </xf>
    <xf fontId="4040" fillId="0" borderId="0" numFmtId="164" xfId="0" applyNumberFormat="1" applyFont="1" quotePrefix="0">
      <alignment horizontal="center" vertical="center" wrapText="1"/>
    </xf>
    <xf fontId="4041" fillId="0" borderId="0" numFmtId="4" xfId="0" applyNumberFormat="1" applyFont="1" quotePrefix="0">
      <alignment horizontal="center" vertical="center"/>
    </xf>
    <xf fontId="4042" fillId="0" borderId="0" numFmtId="164" xfId="0" applyNumberFormat="1" applyFont="1" quotePrefix="0">
      <alignment horizontal="center" vertical="center"/>
    </xf>
    <xf fontId="4043" fillId="0" borderId="0" numFmtId="0" xfId="0" applyFont="1" quotePrefix="0">
      <alignment horizontal="center" vertical="center" wrapText="1"/>
    </xf>
    <xf fontId="4044" fillId="0" borderId="0" numFmtId="4" xfId="0" applyNumberFormat="1" applyFont="1" quotePrefix="0">
      <alignment horizontal="center" vertical="center"/>
    </xf>
    <xf fontId="4045" fillId="0" borderId="0" numFmtId="164" xfId="0" applyNumberFormat="1" applyFont="1" quotePrefix="0">
      <alignment horizontal="center" vertical="center"/>
    </xf>
    <xf fontId="4046" fillId="0" borderId="0" numFmtId="164" xfId="0" applyNumberFormat="1" applyFont="1" quotePrefix="0">
      <alignment horizontal="center" vertical="center"/>
    </xf>
    <xf fontId="4047" fillId="0" borderId="0" numFmtId="165" xfId="0" applyNumberFormat="1" applyFont="1" quotePrefix="0">
      <alignment horizontal="center" vertical="center"/>
    </xf>
    <xf fontId="4048" fillId="0" borderId="0" numFmtId="164" xfId="0" applyNumberFormat="1" applyFont="1" quotePrefix="0">
      <alignment horizontal="center" vertical="center"/>
    </xf>
    <xf fontId="4049" fillId="0" borderId="0" numFmtId="164" xfId="0" applyNumberFormat="1" applyFont="1" quotePrefix="0">
      <alignment horizontal="center" vertical="center" wrapText="1"/>
    </xf>
    <xf fontId="4050" fillId="0" borderId="0" numFmtId="4" xfId="0" applyNumberFormat="1" applyFont="1" quotePrefix="0">
      <alignment horizontal="center" vertical="center"/>
    </xf>
    <xf fontId="4051" fillId="0" borderId="0" numFmtId="164" xfId="0" applyNumberFormat="1" applyFont="1" quotePrefix="0">
      <alignment horizontal="center" vertical="center"/>
    </xf>
    <xf fontId="4052" fillId="0" borderId="0" numFmtId="0" xfId="0" applyFont="1" quotePrefix="0">
      <alignment horizontal="center" vertical="center" wrapText="1"/>
    </xf>
    <xf fontId="4053" fillId="0" borderId="0" numFmtId="4" xfId="0" applyNumberFormat="1" applyFont="1" quotePrefix="0">
      <alignment horizontal="center" vertical="center"/>
    </xf>
    <xf fontId="4054" fillId="0" borderId="0" numFmtId="164" xfId="0" applyNumberFormat="1" applyFont="1" quotePrefix="0">
      <alignment horizontal="center" vertical="center"/>
    </xf>
    <xf fontId="4055" fillId="0" borderId="0" numFmtId="164" xfId="0" applyNumberFormat="1" applyFont="1" quotePrefix="0">
      <alignment horizontal="center" vertical="center"/>
    </xf>
    <xf fontId="4056" fillId="0" borderId="0" numFmtId="165" xfId="0" applyNumberFormat="1" applyFont="1" quotePrefix="0">
      <alignment horizontal="center" vertical="center"/>
    </xf>
    <xf fontId="4057" fillId="0" borderId="0" numFmtId="164" xfId="0" applyNumberFormat="1" applyFont="1" quotePrefix="0">
      <alignment horizontal="center" vertical="center"/>
    </xf>
    <xf fontId="4058" fillId="0" borderId="0" numFmtId="164" xfId="0" applyNumberFormat="1" applyFont="1" quotePrefix="0">
      <alignment horizontal="center" vertical="center" wrapText="1"/>
    </xf>
    <xf fontId="4059" fillId="0" borderId="0" numFmtId="4" xfId="0" applyNumberFormat="1" applyFont="1" quotePrefix="0">
      <alignment horizontal="center" vertical="center"/>
    </xf>
    <xf fontId="4060" fillId="0" borderId="0" numFmtId="164" xfId="0" applyNumberFormat="1" applyFont="1" quotePrefix="0">
      <alignment horizontal="center" vertical="center"/>
    </xf>
    <xf fontId="4061" fillId="0" borderId="0" numFmtId="0" xfId="0" applyFont="1" quotePrefix="0">
      <alignment horizontal="center" vertical="center" wrapText="1"/>
    </xf>
    <xf fontId="4062" fillId="0" borderId="0" numFmtId="4" xfId="0" applyNumberFormat="1" applyFont="1" quotePrefix="0">
      <alignment horizontal="center" vertical="center"/>
    </xf>
    <xf fontId="4063" fillId="0" borderId="0" numFmtId="164" xfId="0" applyNumberFormat="1" applyFont="1" quotePrefix="0">
      <alignment horizontal="center" vertical="center"/>
    </xf>
    <xf fontId="4064" fillId="0" borderId="0" numFmtId="164" xfId="0" applyNumberFormat="1" applyFont="1" quotePrefix="0">
      <alignment horizontal="center" vertical="center"/>
    </xf>
    <xf fontId="4065" fillId="0" borderId="0" numFmtId="165" xfId="0" applyNumberFormat="1" applyFont="1" quotePrefix="0">
      <alignment horizontal="center" vertical="center"/>
    </xf>
    <xf fontId="4066" fillId="0" borderId="0" numFmtId="164" xfId="0" applyNumberFormat="1" applyFont="1" quotePrefix="0">
      <alignment horizontal="center" vertical="center"/>
    </xf>
    <xf fontId="4067" fillId="0" borderId="0" numFmtId="164" xfId="0" applyNumberFormat="1" applyFont="1" quotePrefix="0">
      <alignment horizontal="center" vertical="center" wrapText="1"/>
    </xf>
    <xf fontId="4068" fillId="0" borderId="0" numFmtId="4" xfId="0" applyNumberFormat="1" applyFont="1" quotePrefix="0">
      <alignment horizontal="center" vertical="center"/>
    </xf>
    <xf fontId="4069" fillId="0" borderId="0" numFmtId="164" xfId="0" applyNumberFormat="1" applyFont="1" quotePrefix="0">
      <alignment horizontal="center" vertical="center"/>
    </xf>
    <xf fontId="4070" fillId="0" borderId="0" numFmtId="0" xfId="0" applyFont="1" quotePrefix="0">
      <alignment horizontal="center" vertical="center" wrapText="1"/>
    </xf>
    <xf fontId="4071" fillId="0" borderId="0" numFmtId="4" xfId="0" applyNumberFormat="1" applyFont="1" quotePrefix="0">
      <alignment horizontal="center" vertical="center"/>
    </xf>
    <xf fontId="4072" fillId="0" borderId="0" numFmtId="164" xfId="0" applyNumberFormat="1" applyFont="1" quotePrefix="0">
      <alignment horizontal="center" vertical="center"/>
    </xf>
    <xf fontId="4073" fillId="0" borderId="0" numFmtId="164" xfId="0" applyNumberFormat="1" applyFont="1" quotePrefix="0">
      <alignment horizontal="center" vertical="center"/>
    </xf>
    <xf fontId="4074" fillId="0" borderId="0" numFmtId="165" xfId="0" applyNumberFormat="1" applyFont="1" quotePrefix="0">
      <alignment horizontal="center" vertical="center"/>
    </xf>
    <xf fontId="4075" fillId="0" borderId="0" numFmtId="164" xfId="0" applyNumberFormat="1" applyFont="1" quotePrefix="0">
      <alignment horizontal="center" vertical="center"/>
    </xf>
    <xf fontId="4076" fillId="0" borderId="0" numFmtId="164" xfId="0" applyNumberFormat="1" applyFont="1" quotePrefix="0">
      <alignment horizontal="center" vertical="center" wrapText="1"/>
    </xf>
    <xf fontId="4077" fillId="0" borderId="0" numFmtId="4" xfId="0" applyNumberFormat="1" applyFont="1" quotePrefix="0">
      <alignment horizontal="center" vertical="center"/>
    </xf>
    <xf fontId="4078" fillId="0" borderId="0" numFmtId="164" xfId="0" applyNumberFormat="1" applyFont="1" quotePrefix="0">
      <alignment horizontal="center" vertical="center"/>
    </xf>
    <xf fontId="4079" fillId="0" borderId="0" numFmtId="0" xfId="0" applyFont="1" quotePrefix="0">
      <alignment horizontal="center" vertical="center" wrapText="1"/>
    </xf>
    <xf fontId="4080" fillId="0" borderId="0" numFmtId="4" xfId="0" applyNumberFormat="1" applyFont="1" quotePrefix="0">
      <alignment horizontal="center" vertical="center"/>
    </xf>
    <xf fontId="4081" fillId="0" borderId="0" numFmtId="164" xfId="0" applyNumberFormat="1" applyFont="1" quotePrefix="0">
      <alignment horizontal="center" vertical="center"/>
    </xf>
    <xf fontId="4082" fillId="0" borderId="0" numFmtId="164" xfId="0" applyNumberFormat="1" applyFont="1" quotePrefix="0">
      <alignment horizontal="center" vertical="center"/>
    </xf>
    <xf fontId="4083" fillId="0" borderId="0" numFmtId="165" xfId="0" applyNumberFormat="1" applyFont="1" quotePrefix="0">
      <alignment horizontal="center" vertical="center"/>
    </xf>
    <xf fontId="4084" fillId="0" borderId="0" numFmtId="164" xfId="0" applyNumberFormat="1" applyFont="1" quotePrefix="0">
      <alignment horizontal="center" vertical="center"/>
    </xf>
    <xf fontId="4085" fillId="0" borderId="0" numFmtId="164" xfId="0" applyNumberFormat="1" applyFont="1" quotePrefix="0">
      <alignment horizontal="center" vertical="center" wrapText="1"/>
    </xf>
    <xf fontId="4086" fillId="0" borderId="0" numFmtId="4" xfId="0" applyNumberFormat="1" applyFont="1" quotePrefix="0">
      <alignment horizontal="center" vertical="center"/>
    </xf>
    <xf fontId="4087" fillId="0" borderId="0" numFmtId="164" xfId="0" applyNumberFormat="1" applyFont="1" quotePrefix="0">
      <alignment horizontal="center" vertical="center"/>
    </xf>
    <xf fontId="4088" fillId="0" borderId="0" numFmtId="0" xfId="0" applyFont="1" quotePrefix="0">
      <alignment horizontal="center" vertical="center" wrapText="1"/>
    </xf>
    <xf fontId="4089" fillId="0" borderId="0" numFmtId="4" xfId="0" applyNumberFormat="1" applyFont="1" quotePrefix="0">
      <alignment horizontal="center" vertical="center"/>
    </xf>
    <xf fontId="4090" fillId="0" borderId="0" numFmtId="164" xfId="0" applyNumberFormat="1" applyFont="1" quotePrefix="0">
      <alignment horizontal="center" vertical="center"/>
    </xf>
    <xf fontId="4091" fillId="0" borderId="0" numFmtId="164" xfId="0" applyNumberFormat="1" applyFont="1" quotePrefix="0">
      <alignment horizontal="center" vertical="center"/>
    </xf>
    <xf fontId="4092" fillId="0" borderId="0" numFmtId="165" xfId="0" applyNumberFormat="1" applyFont="1" quotePrefix="0">
      <alignment horizontal="center" vertical="center"/>
    </xf>
    <xf fontId="4093" fillId="0" borderId="0" numFmtId="164" xfId="0" applyNumberFormat="1" applyFont="1" quotePrefix="0">
      <alignment horizontal="center" vertical="center"/>
    </xf>
    <xf fontId="4094" fillId="0" borderId="0" numFmtId="164" xfId="0" applyNumberFormat="1" applyFont="1" quotePrefix="0">
      <alignment horizontal="center" vertical="center" wrapText="1"/>
    </xf>
    <xf fontId="4095" fillId="0" borderId="0" numFmtId="4" xfId="0" applyNumberFormat="1" applyFont="1" quotePrefix="0">
      <alignment horizontal="center" vertical="center"/>
    </xf>
    <xf fontId="4096" fillId="0" borderId="0" numFmtId="164" xfId="0" applyNumberFormat="1" applyFont="1" quotePrefix="0">
      <alignment horizontal="center" vertical="center"/>
    </xf>
    <xf fontId="4097" fillId="0" borderId="0" numFmtId="0" xfId="0" applyFont="1" quotePrefix="0">
      <alignment horizontal="center" vertical="center" wrapText="1"/>
    </xf>
    <xf fontId="4098" fillId="0" borderId="0" numFmtId="4" xfId="0" applyNumberFormat="1" applyFont="1" quotePrefix="0">
      <alignment horizontal="center" vertical="center"/>
    </xf>
    <xf fontId="4099" fillId="0" borderId="0" numFmtId="164" xfId="0" applyNumberFormat="1" applyFont="1" quotePrefix="0">
      <alignment horizontal="center" vertical="center"/>
    </xf>
    <xf fontId="4100" fillId="0" borderId="0" numFmtId="164" xfId="0" applyNumberFormat="1" applyFont="1" quotePrefix="0">
      <alignment horizontal="center" vertical="center"/>
    </xf>
    <xf fontId="4101" fillId="0" borderId="0" numFmtId="165" xfId="0" applyNumberFormat="1" applyFont="1" quotePrefix="0">
      <alignment horizontal="center" vertical="center"/>
    </xf>
    <xf fontId="4102" fillId="0" borderId="0" numFmtId="164" xfId="0" applyNumberFormat="1" applyFont="1" quotePrefix="0">
      <alignment horizontal="center" vertical="center"/>
    </xf>
    <xf fontId="4103" fillId="0" borderId="0" numFmtId="164" xfId="0" applyNumberFormat="1" applyFont="1" quotePrefix="0">
      <alignment horizontal="center" vertical="center" wrapText="1"/>
    </xf>
    <xf fontId="4104" fillId="0" borderId="0" numFmtId="4" xfId="0" applyNumberFormat="1" applyFont="1" quotePrefix="0">
      <alignment horizontal="center" vertical="center"/>
    </xf>
    <xf fontId="4105" fillId="0" borderId="0" numFmtId="164" xfId="0" applyNumberFormat="1" applyFont="1" quotePrefix="0">
      <alignment horizontal="center" vertical="center"/>
    </xf>
    <xf fontId="4106" fillId="0" borderId="0" numFmtId="0" xfId="0" applyFont="1" quotePrefix="0">
      <alignment horizontal="center" vertical="center" wrapText="1"/>
    </xf>
    <xf fontId="4107" fillId="0" borderId="0" numFmtId="4" xfId="0" applyNumberFormat="1" applyFont="1" quotePrefix="0">
      <alignment horizontal="center" vertical="center"/>
    </xf>
    <xf fontId="4108" fillId="0" borderId="0" numFmtId="164" xfId="0" applyNumberFormat="1" applyFont="1" quotePrefix="0">
      <alignment horizontal="center" vertical="center"/>
    </xf>
    <xf fontId="4109" fillId="0" borderId="0" numFmtId="164" xfId="0" applyNumberFormat="1" applyFont="1" quotePrefix="0">
      <alignment horizontal="center" vertical="center"/>
    </xf>
    <xf fontId="4110" fillId="0" borderId="0" numFmtId="165" xfId="0" applyNumberFormat="1" applyFont="1" quotePrefix="0">
      <alignment horizontal="center" vertical="center"/>
    </xf>
    <xf fontId="4111" fillId="0" borderId="0" numFmtId="164" xfId="0" applyNumberFormat="1" applyFont="1" quotePrefix="0">
      <alignment horizontal="center" vertical="center"/>
    </xf>
    <xf fontId="4112" fillId="0" borderId="0" numFmtId="164" xfId="0" applyNumberFormat="1" applyFont="1" quotePrefix="0">
      <alignment horizontal="center" vertical="center" wrapText="1"/>
    </xf>
    <xf fontId="4113" fillId="0" borderId="0" numFmtId="4" xfId="0" applyNumberFormat="1" applyFont="1" quotePrefix="0">
      <alignment horizontal="center" vertical="center"/>
    </xf>
    <xf fontId="4114" fillId="0" borderId="0" numFmtId="164" xfId="0" applyNumberFormat="1" applyFont="1" quotePrefix="0">
      <alignment horizontal="center" vertical="center"/>
    </xf>
    <xf fontId="4115" fillId="0" borderId="0" numFmtId="0" xfId="0" applyFont="1" quotePrefix="0">
      <alignment horizontal="center" vertical="center" wrapText="1"/>
    </xf>
    <xf fontId="4116" fillId="0" borderId="0" numFmtId="4" xfId="0" applyNumberFormat="1" applyFont="1" quotePrefix="0">
      <alignment horizontal="center" vertical="center"/>
    </xf>
    <xf fontId="4117" fillId="0" borderId="0" numFmtId="164" xfId="0" applyNumberFormat="1" applyFont="1" quotePrefix="0">
      <alignment horizontal="center" vertical="center"/>
    </xf>
    <xf fontId="4118" fillId="0" borderId="0" numFmtId="164" xfId="0" applyNumberFormat="1" applyFont="1" quotePrefix="0">
      <alignment horizontal="center" vertical="center"/>
    </xf>
    <xf fontId="4119" fillId="0" borderId="0" numFmtId="165" xfId="0" applyNumberFormat="1" applyFont="1" quotePrefix="0">
      <alignment horizontal="center" vertical="center"/>
    </xf>
    <xf fontId="4120" fillId="0" borderId="0" numFmtId="164" xfId="0" applyNumberFormat="1" applyFont="1" quotePrefix="0">
      <alignment horizontal="center" vertical="center"/>
    </xf>
    <xf fontId="4121" fillId="0" borderId="0" numFmtId="164" xfId="0" applyNumberFormat="1" applyFont="1" quotePrefix="0">
      <alignment horizontal="center" vertical="center" wrapText="1"/>
    </xf>
    <xf fontId="4122" fillId="0" borderId="0" numFmtId="4" xfId="0" applyNumberFormat="1" applyFont="1" quotePrefix="0">
      <alignment horizontal="center" vertical="center"/>
    </xf>
    <xf fontId="4123" fillId="0" borderId="0" numFmtId="164" xfId="0" applyNumberFormat="1" applyFont="1" quotePrefix="0">
      <alignment horizontal="center" vertical="center"/>
    </xf>
    <xf fontId="4124" fillId="0" borderId="0" numFmtId="0" xfId="0" applyFont="1" quotePrefix="0">
      <alignment horizontal="center" vertical="center" wrapText="1"/>
    </xf>
    <xf fontId="4125" fillId="0" borderId="0" numFmtId="4" xfId="0" applyNumberFormat="1" applyFont="1" quotePrefix="0">
      <alignment horizontal="center" vertical="center"/>
    </xf>
    <xf fontId="4126" fillId="0" borderId="0" numFmtId="164" xfId="0" applyNumberFormat="1" applyFont="1" quotePrefix="0">
      <alignment horizontal="center" vertical="center"/>
    </xf>
    <xf fontId="4127" fillId="0" borderId="0" numFmtId="164" xfId="0" applyNumberFormat="1" applyFont="1" quotePrefix="0">
      <alignment horizontal="center" vertical="center"/>
    </xf>
    <xf fontId="4128" fillId="0" borderId="0" numFmtId="165" xfId="0" applyNumberFormat="1" applyFont="1" quotePrefix="0">
      <alignment horizontal="center" vertical="center"/>
    </xf>
    <xf fontId="4129" fillId="0" borderId="0" numFmtId="164" xfId="0" applyNumberFormat="1" applyFont="1" quotePrefix="0">
      <alignment horizontal="center" vertical="center"/>
    </xf>
    <xf fontId="4130" fillId="0" borderId="0" numFmtId="164" xfId="0" applyNumberFormat="1" applyFont="1" quotePrefix="0">
      <alignment horizontal="center" vertical="center" wrapText="1"/>
    </xf>
    <xf fontId="4131" fillId="0" borderId="0" numFmtId="4" xfId="0" applyNumberFormat="1" applyFont="1" quotePrefix="0">
      <alignment horizontal="center" vertical="center"/>
    </xf>
    <xf fontId="4132" fillId="0" borderId="0" numFmtId="164" xfId="0" applyNumberFormat="1" applyFont="1" quotePrefix="0">
      <alignment horizontal="center" vertical="center"/>
    </xf>
    <xf fontId="4133" fillId="0" borderId="0" numFmtId="0" xfId="0" applyFont="1" quotePrefix="0">
      <alignment horizontal="center" vertical="center" wrapText="1"/>
    </xf>
    <xf fontId="4134" fillId="0" borderId="0" numFmtId="4" xfId="0" applyNumberFormat="1" applyFont="1" quotePrefix="0">
      <alignment horizontal="center" vertical="center"/>
    </xf>
    <xf fontId="4135" fillId="0" borderId="0" numFmtId="164" xfId="0" applyNumberFormat="1" applyFont="1" quotePrefix="0">
      <alignment horizontal="center" vertical="center"/>
    </xf>
    <xf fontId="4136" fillId="0" borderId="0" numFmtId="164" xfId="0" applyNumberFormat="1" applyFont="1" quotePrefix="0">
      <alignment horizontal="center" vertical="center"/>
    </xf>
    <xf fontId="4137" fillId="0" borderId="0" numFmtId="165" xfId="0" applyNumberFormat="1" applyFont="1" quotePrefix="0">
      <alignment horizontal="center" vertical="center"/>
    </xf>
    <xf fontId="4138" fillId="0" borderId="0" numFmtId="164" xfId="0" applyNumberFormat="1" applyFont="1" quotePrefix="0">
      <alignment horizontal="center" vertical="center"/>
    </xf>
    <xf fontId="4139" fillId="0" borderId="0" numFmtId="164" xfId="0" applyNumberFormat="1" applyFont="1" quotePrefix="0">
      <alignment horizontal="center" vertical="center" wrapText="1"/>
    </xf>
    <xf fontId="4140" fillId="0" borderId="0" numFmtId="4" xfId="0" applyNumberFormat="1" applyFont="1" quotePrefix="0">
      <alignment horizontal="center" vertical="center"/>
    </xf>
    <xf fontId="4141" fillId="0" borderId="0" numFmtId="164" xfId="0" applyNumberFormat="1" applyFont="1" quotePrefix="0">
      <alignment horizontal="center" vertical="center"/>
    </xf>
    <xf fontId="4142" fillId="0" borderId="0" numFmtId="0" xfId="0" applyFont="1" quotePrefix="0">
      <alignment horizontal="center" vertical="center" wrapText="1"/>
    </xf>
    <xf fontId="4143" fillId="0" borderId="0" numFmtId="4" xfId="0" applyNumberFormat="1" applyFont="1" quotePrefix="0">
      <alignment horizontal="center" vertical="center"/>
    </xf>
    <xf fontId="4144" fillId="0" borderId="0" numFmtId="164" xfId="0" applyNumberFormat="1" applyFont="1" quotePrefix="0">
      <alignment horizontal="center" vertical="center"/>
    </xf>
    <xf fontId="4145" fillId="0" borderId="0" numFmtId="164" xfId="0" applyNumberFormat="1" applyFont="1" quotePrefix="0">
      <alignment horizontal="center" vertical="center"/>
    </xf>
    <xf fontId="4146" fillId="0" borderId="0" numFmtId="165" xfId="0" applyNumberFormat="1" applyFont="1" quotePrefix="0">
      <alignment horizontal="center" vertical="center"/>
    </xf>
    <xf fontId="4147" fillId="0" borderId="0" numFmtId="164" xfId="0" applyNumberFormat="1" applyFont="1" quotePrefix="0">
      <alignment horizontal="center" vertical="center"/>
    </xf>
    <xf fontId="4148" fillId="0" borderId="0" numFmtId="164" xfId="0" applyNumberFormat="1" applyFont="1" quotePrefix="0">
      <alignment horizontal="center" vertical="center" wrapText="1"/>
    </xf>
    <xf fontId="4149" fillId="0" borderId="0" numFmtId="4" xfId="0" applyNumberFormat="1" applyFont="1" quotePrefix="0">
      <alignment horizontal="center" vertical="center"/>
    </xf>
    <xf fontId="4150" fillId="0" borderId="0" numFmtId="164" xfId="0" applyNumberFormat="1" applyFont="1" quotePrefix="0">
      <alignment horizontal="center" vertical="center"/>
    </xf>
    <xf fontId="4151" fillId="0" borderId="0" numFmtId="0" xfId="0" applyFont="1" quotePrefix="0">
      <alignment horizontal="center" vertical="center" wrapText="1"/>
    </xf>
    <xf fontId="4152" fillId="0" borderId="0" numFmtId="4" xfId="0" applyNumberFormat="1" applyFont="1" quotePrefix="0">
      <alignment horizontal="center" vertical="center"/>
    </xf>
    <xf fontId="4153" fillId="0" borderId="0" numFmtId="164" xfId="0" applyNumberFormat="1" applyFont="1" quotePrefix="0">
      <alignment horizontal="center" vertical="center"/>
    </xf>
    <xf fontId="4154" fillId="0" borderId="0" numFmtId="164" xfId="0" applyNumberFormat="1" applyFont="1" quotePrefix="0">
      <alignment horizontal="center" vertical="center"/>
    </xf>
    <xf fontId="4155" fillId="0" borderId="0" numFmtId="165" xfId="0" applyNumberFormat="1" applyFont="1" quotePrefix="0">
      <alignment horizontal="center" vertical="center"/>
    </xf>
    <xf fontId="4156" fillId="0" borderId="0" numFmtId="164" xfId="0" applyNumberFormat="1" applyFont="1" quotePrefix="0">
      <alignment horizontal="center" vertical="center"/>
    </xf>
    <xf fontId="4157" fillId="0" borderId="0" numFmtId="164" xfId="0" applyNumberFormat="1" applyFont="1" quotePrefix="0">
      <alignment horizontal="center" vertical="center" wrapText="1"/>
    </xf>
    <xf fontId="4158" fillId="0" borderId="0" numFmtId="4" xfId="0" applyNumberFormat="1" applyFont="1" quotePrefix="0">
      <alignment horizontal="center" vertical="center"/>
    </xf>
    <xf fontId="4159" fillId="0" borderId="0" numFmtId="164" xfId="0" applyNumberFormat="1" applyFont="1" quotePrefix="0">
      <alignment horizontal="center" vertical="center"/>
    </xf>
    <xf fontId="4160" fillId="0" borderId="0" numFmtId="164" xfId="0" applyNumberFormat="1" applyFont="1" quotePrefix="0">
      <alignment horizontal="center" vertical="center"/>
    </xf>
    <xf fontId="4161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4161" fillId="6" borderId="4" numFmtId="164" xfId="0" applyNumberFormat="1" applyFont="1" applyFill="1" applyBorder="1">
      <alignment horizontal="center" indent="0" textRotation="0" vertical="center" wrapText="0"/>
      <protection hidden="0" locked="1"/>
    </xf>
    <xf fontId="4162" fillId="0" borderId="0" numFmtId="164" xfId="0" applyNumberFormat="1" applyFont="1" quotePrefix="0">
      <alignment horizontal="center" vertical="center"/>
    </xf>
    <xf fontId="4163" fillId="6" borderId="4" numFmtId="0" xfId="0" applyNumberFormat="1" applyFont="1" applyFill="1" applyBorder="1">
      <alignment horizontal="center" indent="0" textRotation="0" vertical="center" wrapText="1"/>
      <protection hidden="0" locked="1"/>
    </xf>
    <xf fontId="4163" fillId="6" borderId="4" numFmtId="164" xfId="0" applyNumberFormat="1" applyFont="1" applyFill="1" applyBorder="1">
      <alignment horizontal="center" indent="0" textRotation="0" vertical="center" wrapText="0"/>
      <protection hidden="0" locked="1"/>
    </xf>
    <xf fontId="4164" fillId="3" borderId="0" numFmtId="0" xfId="0" applyFont="1" applyFill="1" quotePrefix="0">
      <alignment horizontal="center"/>
    </xf>
    <xf fontId="4165" fillId="0" borderId="0" numFmtId="0" xfId="0" applyFont="1" quotePrefix="0">
      <alignment horizontal="center" vertical="center"/>
    </xf>
    <xf fontId="4166" fillId="0" borderId="0" numFmtId="0" xfId="0" applyFont="1" quotePrefix="0">
      <alignment horizontal="center" vertical="center" wrapText="1"/>
    </xf>
    <xf fontId="4167" fillId="0" borderId="0" numFmtId="165" xfId="0" applyNumberFormat="1" applyFont="1" quotePrefix="0">
      <alignment horizontal="center" vertical="center" wrapText="1"/>
    </xf>
    <xf fontId="4168" fillId="0" borderId="0" numFmtId="165" xfId="0" applyNumberFormat="1" applyFont="1" quotePrefix="0">
      <alignment horizontal="center" vertical="center" wrapText="1"/>
    </xf>
    <xf fontId="4169" fillId="0" borderId="0" numFmtId="165" xfId="0" applyNumberFormat="1" applyFont="1" quotePrefix="0">
      <alignment horizontal="center" vertical="center" wrapText="1"/>
    </xf>
    <xf fontId="4170" fillId="0" borderId="0" numFmtId="165" xfId="0" applyNumberFormat="1" applyFont="1" quotePrefix="0">
      <alignment horizontal="center" vertical="center" wrapText="1"/>
    </xf>
    <xf fontId="4171" fillId="0" borderId="0" numFmtId="165" xfId="0" applyNumberFormat="1" applyFont="1" quotePrefix="0">
      <alignment horizontal="center" vertical="center" wrapText="1"/>
    </xf>
    <xf fontId="4172" fillId="0" borderId="0" numFmtId="165" xfId="0" applyNumberFormat="1" applyFont="1" quotePrefix="0">
      <alignment horizontal="center" vertical="center" wrapText="1"/>
    </xf>
    <xf fontId="4173" fillId="0" borderId="0" numFmtId="165" xfId="0" applyNumberFormat="1" applyFont="1" quotePrefix="0">
      <alignment horizontal="center" vertical="center" wrapText="1"/>
    </xf>
    <xf fontId="4174" fillId="0" borderId="0" numFmtId="165" xfId="0" applyNumberFormat="1" applyFont="1" quotePrefix="0">
      <alignment horizontal="center" vertical="center" wrapText="1"/>
    </xf>
    <xf fontId="4175" fillId="0" borderId="0" numFmtId="0" xfId="0" applyFont="1" quotePrefix="0">
      <alignment horizontal="center" vertical="center" wrapText="1"/>
    </xf>
    <xf fontId="4176" fillId="0" borderId="0" numFmtId="165" xfId="0" applyNumberFormat="1" applyFont="1" quotePrefix="0">
      <alignment horizontal="center" vertical="center" wrapText="1"/>
    </xf>
    <xf fontId="4177" fillId="0" borderId="0" numFmtId="0" xfId="0" applyFont="1" quotePrefix="0">
      <alignment horizontal="center" vertical="center" wrapText="1"/>
    </xf>
    <xf fontId="4178" fillId="0" borderId="0" numFmtId="165" xfId="0" applyNumberFormat="1" applyFont="1" quotePrefix="0">
      <alignment horizontal="center" vertical="center" wrapText="1"/>
    </xf>
    <xf fontId="4179" fillId="0" borderId="0" numFmtId="0" xfId="0" applyFont="1" quotePrefix="0">
      <alignment horizontal="center" vertical="center" wrapText="1"/>
    </xf>
    <xf fontId="4180" fillId="0" borderId="0" numFmtId="165" xfId="0" applyNumberFormat="1" applyFont="1" quotePrefix="0">
      <alignment horizontal="center" vertical="center" wrapText="1"/>
    </xf>
    <xf fontId="4181" fillId="0" borderId="0" numFmtId="0" xfId="0" applyFont="1" quotePrefix="0">
      <alignment horizontal="center" vertical="center" wrapText="1"/>
    </xf>
    <xf fontId="4182" fillId="0" borderId="0" numFmtId="165" xfId="0" applyNumberFormat="1" applyFont="1" quotePrefix="0">
      <alignment horizontal="center" vertical="center" wrapText="1"/>
    </xf>
    <xf fontId="4183" fillId="0" borderId="0" numFmtId="0" xfId="0" applyFont="1" quotePrefix="0">
      <alignment horizontal="center" vertical="center" wrapText="1"/>
    </xf>
    <xf fontId="4184" fillId="0" borderId="0" numFmtId="165" xfId="0" applyNumberFormat="1" applyFont="1" quotePrefix="0">
      <alignment horizontal="center" vertical="center" wrapText="1"/>
    </xf>
    <xf fontId="4185" fillId="0" borderId="0" numFmtId="0" xfId="0" applyFont="1" quotePrefix="0">
      <alignment horizontal="center" vertical="center" wrapText="1"/>
    </xf>
    <xf fontId="4186" fillId="0" borderId="0" numFmtId="165" xfId="0" applyNumberFormat="1" applyFont="1" quotePrefix="0">
      <alignment horizontal="center" vertical="center" wrapText="1"/>
    </xf>
    <xf fontId="4187" fillId="0" borderId="0" numFmtId="165" xfId="0" applyNumberFormat="1" applyFont="1" quotePrefix="0">
      <alignment horizontal="center" vertical="center" wrapText="1"/>
    </xf>
    <xf fontId="4188" fillId="0" borderId="0" numFmtId="0" xfId="0" applyFont="1" quotePrefix="0">
      <alignment horizontal="center" vertical="center" wrapText="1"/>
    </xf>
    <xf fontId="4189" fillId="0" borderId="0" numFmtId="165" xfId="0" applyNumberFormat="1" applyFont="1" quotePrefix="0">
      <alignment horizontal="center" vertical="center" wrapText="1"/>
    </xf>
    <xf fontId="4190" fillId="0" borderId="0" numFmtId="0" xfId="0" applyFont="1" quotePrefix="0">
      <alignment horizontal="center" vertical="center" wrapText="1"/>
    </xf>
    <xf fontId="4191" fillId="0" borderId="0" numFmtId="165" xfId="0" applyNumberFormat="1" applyFont="1" quotePrefix="0">
      <alignment horizontal="center" vertical="center" wrapText="1"/>
    </xf>
    <xf fontId="4192" fillId="0" borderId="0" numFmtId="0" xfId="0" applyFont="1" quotePrefix="0">
      <alignment horizontal="center" vertical="center" wrapText="1"/>
    </xf>
    <xf fontId="4193" fillId="0" borderId="0" numFmtId="165" xfId="0" applyNumberFormat="1" applyFont="1" quotePrefix="0">
      <alignment horizontal="center" vertical="center" wrapText="1"/>
    </xf>
    <xf fontId="4194" fillId="0" borderId="0" numFmtId="0" xfId="0" applyFont="1" quotePrefix="0">
      <alignment horizontal="center" vertical="center" wrapText="1"/>
    </xf>
    <xf fontId="4195" fillId="0" borderId="0" numFmtId="165" xfId="0" applyNumberFormat="1" applyFont="1" quotePrefix="0">
      <alignment horizontal="center" vertical="center" wrapText="1"/>
    </xf>
    <xf fontId="4196" fillId="0" borderId="0" numFmtId="0" xfId="0" applyFont="1" quotePrefix="0">
      <alignment horizontal="center" vertical="center" wrapText="1"/>
    </xf>
    <xf fontId="4197" fillId="0" borderId="0" numFmtId="165" xfId="0" applyNumberFormat="1" applyFont="1" quotePrefix="0">
      <alignment horizontal="center" vertical="center" wrapText="1"/>
    </xf>
    <xf fontId="4198" fillId="0" borderId="0" numFmtId="0" xfId="0" applyFont="1" quotePrefix="0">
      <alignment horizontal="center" vertical="center" wrapText="1"/>
    </xf>
    <xf fontId="4199" fillId="0" borderId="0" numFmtId="165" xfId="0" applyNumberFormat="1" applyFont="1" quotePrefix="0">
      <alignment horizontal="center" vertical="center" wrapText="1"/>
    </xf>
    <xf fontId="4200" fillId="0" borderId="0" numFmtId="165" xfId="0" applyNumberFormat="1" applyFont="1" quotePrefix="0">
      <alignment horizontal="center" vertical="center" wrapText="1"/>
    </xf>
    <xf fontId="4201" fillId="0" borderId="0" numFmtId="165" xfId="0" applyNumberFormat="1" applyFont="1" quotePrefix="0">
      <alignment horizontal="center" vertical="center" wrapText="1"/>
    </xf>
    <xf fontId="4202" fillId="0" borderId="0" numFmtId="0" xfId="0" applyFont="1" quotePrefix="0">
      <alignment horizontal="center" vertical="center" wrapText="1"/>
    </xf>
    <xf fontId="4203" fillId="0" borderId="0" numFmtId="165" xfId="0" applyNumberFormat="1" applyFont="1" quotePrefix="0">
      <alignment horizontal="center" vertical="center" wrapText="1"/>
    </xf>
    <xf fontId="4204" fillId="0" borderId="0" numFmtId="0" xfId="0" applyFont="1" quotePrefix="0">
      <alignment horizontal="center" vertical="center" wrapText="1"/>
    </xf>
    <xf fontId="4205" fillId="0" borderId="0" numFmtId="165" xfId="0" applyNumberFormat="1" applyFont="1" quotePrefix="0">
      <alignment horizontal="center" vertical="center" wrapText="1"/>
    </xf>
    <xf fontId="4206" fillId="0" borderId="0" numFmtId="0" xfId="0" applyFont="1" quotePrefix="0">
      <alignment horizontal="center" vertical="center" wrapText="1"/>
    </xf>
    <xf fontId="4207" fillId="0" borderId="0" numFmtId="165" xfId="0" applyNumberFormat="1" applyFont="1" quotePrefix="0">
      <alignment horizontal="center" vertical="center" wrapText="1"/>
    </xf>
    <xf fontId="4208" fillId="0" borderId="0" numFmtId="0" xfId="0" applyFont="1" quotePrefix="0">
      <alignment horizontal="center" vertical="center" wrapText="1"/>
    </xf>
    <xf fontId="4209" fillId="0" borderId="0" numFmtId="165" xfId="0" applyNumberFormat="1" applyFont="1" quotePrefix="0">
      <alignment horizontal="center" vertical="center" wrapText="1"/>
    </xf>
    <xf fontId="4210" fillId="0" borderId="0" numFmtId="0" xfId="0" applyFont="1" quotePrefix="0">
      <alignment horizontal="center" vertical="center" wrapText="1"/>
    </xf>
    <xf fontId="4211" fillId="0" borderId="0" numFmtId="165" xfId="0" applyNumberFormat="1" applyFont="1" quotePrefix="0">
      <alignment horizontal="center" vertical="center" wrapText="1"/>
    </xf>
    <xf fontId="4212" fillId="0" borderId="0" numFmtId="0" xfId="0" applyFont="1" quotePrefix="0">
      <alignment horizontal="center" vertical="center" wrapText="1"/>
    </xf>
    <xf fontId="4213" fillId="0" borderId="0" numFmtId="165" xfId="0" applyNumberFormat="1" applyFont="1" quotePrefix="0">
      <alignment horizontal="center" vertical="center" wrapText="1"/>
    </xf>
    <xf fontId="4214" fillId="0" borderId="0" numFmtId="0" xfId="0" applyFont="1" quotePrefix="0">
      <alignment horizontal="center" vertical="center" wrapText="1"/>
    </xf>
    <xf fontId="4215" fillId="0" borderId="0" numFmtId="165" xfId="0" applyNumberFormat="1" applyFont="1" quotePrefix="0">
      <alignment horizontal="center" vertical="center" wrapText="1"/>
    </xf>
    <xf fontId="4216" fillId="0" borderId="0" numFmtId="0" xfId="0" applyFont="1" quotePrefix="0">
      <alignment horizontal="center" vertical="center" wrapText="1"/>
    </xf>
    <xf fontId="4217" fillId="0" borderId="0" numFmtId="165" xfId="0" applyNumberFormat="1" applyFont="1" quotePrefix="0">
      <alignment horizontal="center" vertical="center" wrapText="1"/>
    </xf>
    <xf fontId="4218" fillId="0" borderId="0" numFmtId="0" xfId="0" applyFont="1" quotePrefix="0">
      <alignment horizontal="center" vertical="center" wrapText="1"/>
    </xf>
    <xf fontId="4219" fillId="0" borderId="0" numFmtId="165" xfId="0" applyNumberFormat="1" applyFont="1" quotePrefix="0">
      <alignment horizontal="center" vertical="center" wrapText="1"/>
    </xf>
    <xf fontId="4220" fillId="0" borderId="0" numFmtId="0" xfId="0" applyFont="1" quotePrefix="0">
      <alignment horizontal="center" vertical="center" wrapText="1"/>
    </xf>
    <xf fontId="4221" fillId="0" borderId="0" numFmtId="165" xfId="0" applyNumberFormat="1" applyFont="1" quotePrefix="0">
      <alignment horizontal="center" vertical="center" wrapText="1"/>
    </xf>
    <xf fontId="4222" fillId="0" borderId="0" numFmtId="0" xfId="0" applyFont="1" quotePrefix="0">
      <alignment horizontal="center" vertical="center" wrapText="1"/>
    </xf>
    <xf fontId="4223" fillId="0" borderId="0" numFmtId="165" xfId="0" applyNumberFormat="1" applyFont="1" quotePrefix="0">
      <alignment horizontal="center" vertical="center" wrapText="1"/>
    </xf>
    <xf fontId="4224" fillId="0" borderId="0" numFmtId="0" xfId="0" applyFont="1" quotePrefix="0">
      <alignment horizontal="center" vertical="center" wrapText="1"/>
    </xf>
    <xf fontId="4225" fillId="0" borderId="0" numFmtId="165" xfId="0" applyNumberFormat="1" applyFont="1" quotePrefix="0">
      <alignment horizontal="center" vertical="center" wrapText="1"/>
    </xf>
    <xf fontId="4226" fillId="0" borderId="0" numFmtId="0" xfId="0" applyFont="1" quotePrefix="0">
      <alignment horizontal="center" vertical="center" wrapText="1"/>
    </xf>
    <xf fontId="4227" fillId="0" borderId="0" numFmtId="165" xfId="0" applyNumberFormat="1" applyFont="1" quotePrefix="0">
      <alignment horizontal="center" vertical="center" wrapText="1"/>
    </xf>
    <xf fontId="4228" fillId="0" borderId="0" numFmtId="0" xfId="0" applyFont="1" quotePrefix="0">
      <alignment horizontal="center" vertical="center" wrapText="1"/>
    </xf>
    <xf fontId="4229" fillId="0" borderId="0" numFmtId="165" xfId="0" applyNumberFormat="1" applyFont="1" quotePrefix="0">
      <alignment horizontal="center" vertical="center" wrapText="1"/>
    </xf>
    <xf fontId="4230" fillId="0" borderId="0" numFmtId="0" xfId="0" applyFont="1" quotePrefix="0">
      <alignment horizontal="center" vertical="center" wrapText="1"/>
    </xf>
    <xf fontId="4231" fillId="0" borderId="0" numFmtId="165" xfId="0" applyNumberFormat="1" applyFont="1" quotePrefix="0">
      <alignment horizontal="center" vertical="center" wrapText="1"/>
    </xf>
    <xf fontId="4232" fillId="0" borderId="0" numFmtId="0" xfId="0" applyFont="1" quotePrefix="0">
      <alignment horizontal="center" vertical="center" wrapText="1"/>
    </xf>
    <xf fontId="4233" fillId="0" borderId="0" numFmtId="165" xfId="0" applyNumberFormat="1" applyFont="1" quotePrefix="0">
      <alignment horizontal="center" vertical="center" wrapText="1"/>
    </xf>
    <xf fontId="4234" fillId="0" borderId="0" numFmtId="0" xfId="0" applyFont="1" quotePrefix="0">
      <alignment horizontal="center" vertical="center" wrapText="1"/>
    </xf>
    <xf fontId="4235" fillId="0" borderId="0" numFmtId="165" xfId="0" applyNumberFormat="1" applyFont="1" quotePrefix="0">
      <alignment horizontal="center" vertical="center" wrapText="1"/>
    </xf>
    <xf fontId="4236" fillId="0" borderId="0" numFmtId="0" xfId="0" applyFont="1" quotePrefix="0">
      <alignment horizontal="center" vertical="center" wrapText="1"/>
    </xf>
    <xf fontId="4237" fillId="0" borderId="0" numFmtId="165" xfId="0" applyNumberFormat="1" applyFont="1" quotePrefix="0">
      <alignment horizontal="center" vertical="center" wrapText="1"/>
    </xf>
    <xf fontId="4238" fillId="0" borderId="0" numFmtId="0" xfId="0" applyFont="1" quotePrefix="0">
      <alignment horizontal="center" vertical="center" wrapText="1"/>
    </xf>
    <xf fontId="4239" fillId="0" borderId="0" numFmtId="165" xfId="0" applyNumberFormat="1" applyFont="1" quotePrefix="0">
      <alignment horizontal="center" vertical="center" wrapText="1"/>
    </xf>
    <xf fontId="4240" fillId="0" borderId="0" numFmtId="0" xfId="0" applyFont="1" quotePrefix="0">
      <alignment horizontal="center" vertical="center" wrapText="1"/>
    </xf>
    <xf fontId="4241" fillId="0" borderId="0" numFmtId="165" xfId="0" applyNumberFormat="1" applyFont="1" quotePrefix="0">
      <alignment horizontal="center" vertical="center" wrapText="1"/>
    </xf>
    <xf fontId="4242" fillId="0" borderId="0" numFmtId="0" xfId="0" applyFont="1" quotePrefix="0">
      <alignment horizontal="center" vertical="center" wrapText="1"/>
    </xf>
    <xf fontId="4243" fillId="0" borderId="0" numFmtId="165" xfId="0" applyNumberFormat="1" applyFont="1" quotePrefix="0">
      <alignment horizontal="center" vertical="center" wrapText="1"/>
    </xf>
    <xf fontId="4244" fillId="0" borderId="0" numFmtId="0" xfId="0" applyFont="1" quotePrefix="0">
      <alignment horizontal="center" vertical="center" wrapText="1"/>
    </xf>
    <xf fontId="4245" fillId="0" borderId="0" numFmtId="165" xfId="0" applyNumberFormat="1" applyFont="1" quotePrefix="0">
      <alignment horizontal="center" vertical="center" wrapText="1"/>
    </xf>
    <xf fontId="4246" fillId="0" borderId="0" numFmtId="0" xfId="0" applyFont="1" quotePrefix="0">
      <alignment horizontal="center" vertical="center" wrapText="1"/>
    </xf>
    <xf fontId="4247" fillId="0" borderId="0" numFmtId="165" xfId="0" applyNumberFormat="1" applyFont="1" quotePrefix="0">
      <alignment horizontal="center" vertical="center" wrapText="1"/>
    </xf>
    <xf fontId="4248" fillId="0" borderId="0" numFmtId="0" xfId="0" applyFont="1" quotePrefix="0">
      <alignment horizontal="center" vertical="center" wrapText="1"/>
    </xf>
    <xf fontId="4249" fillId="0" borderId="0" numFmtId="165" xfId="0" applyNumberFormat="1" applyFont="1" quotePrefix="0">
      <alignment horizontal="center" vertical="center" wrapText="1"/>
    </xf>
    <xf fontId="4250" fillId="0" borderId="0" numFmtId="0" xfId="0" applyFont="1" quotePrefix="0">
      <alignment horizontal="center" vertical="center" wrapText="1"/>
    </xf>
    <xf fontId="4251" fillId="0" borderId="0" numFmtId="165" xfId="0" applyNumberFormat="1" applyFont="1" quotePrefix="0">
      <alignment horizontal="center" vertical="center" wrapText="1"/>
    </xf>
    <xf fontId="4252" fillId="0" borderId="0" numFmtId="0" xfId="0" applyFont="1" quotePrefix="0">
      <alignment horizontal="center" vertical="center" wrapText="1"/>
    </xf>
    <xf fontId="4253" fillId="0" borderId="0" numFmtId="165" xfId="0" applyNumberFormat="1" applyFont="1" quotePrefix="0">
      <alignment horizontal="center" vertical="center" wrapText="1"/>
    </xf>
    <xf fontId="4254" fillId="0" borderId="0" numFmtId="0" xfId="0" applyFont="1" quotePrefix="0">
      <alignment horizontal="center" vertical="center" wrapText="1"/>
    </xf>
    <xf fontId="4255" fillId="0" borderId="0" numFmtId="165" xfId="0" applyNumberFormat="1" applyFont="1" quotePrefix="0">
      <alignment horizontal="center" vertical="center" wrapText="1"/>
    </xf>
    <xf fontId="4256" fillId="0" borderId="0" numFmtId="0" xfId="0" applyFont="1" quotePrefix="0">
      <alignment horizontal="center" vertical="center" wrapText="1"/>
    </xf>
    <xf fontId="4257" fillId="0" borderId="0" numFmtId="165" xfId="0" applyNumberFormat="1" applyFont="1" quotePrefix="0">
      <alignment horizontal="center" vertical="center" wrapText="1"/>
    </xf>
    <xf fontId="4258" fillId="0" borderId="0" numFmtId="0" xfId="0" applyFont="1" quotePrefix="0">
      <alignment horizontal="center" vertical="center" wrapText="1"/>
    </xf>
    <xf fontId="4259" fillId="0" borderId="0" numFmtId="165" xfId="0" applyNumberFormat="1" applyFont="1" quotePrefix="0">
      <alignment horizontal="center" vertical="center" wrapText="1"/>
    </xf>
    <xf fontId="4260" fillId="0" borderId="0" numFmtId="0" xfId="0" applyFont="1" quotePrefix="0">
      <alignment horizontal="center" vertical="center" wrapText="1"/>
    </xf>
    <xf fontId="4261" fillId="0" borderId="0" numFmtId="165" xfId="0" applyNumberFormat="1" applyFont="1" quotePrefix="0">
      <alignment horizontal="center" vertical="center" wrapText="1"/>
    </xf>
    <xf fontId="4262" fillId="0" borderId="0" numFmtId="0" xfId="0" applyFont="1" quotePrefix="0">
      <alignment horizontal="center" vertical="center" wrapText="1"/>
    </xf>
    <xf fontId="4263" fillId="0" borderId="0" numFmtId="165" xfId="0" applyNumberFormat="1" applyFont="1" quotePrefix="0">
      <alignment horizontal="center" vertical="center" wrapText="1"/>
    </xf>
    <xf fontId="4264" fillId="0" borderId="0" numFmtId="0" xfId="0" applyFont="1" quotePrefix="0">
      <alignment horizontal="center" vertical="center" wrapText="1"/>
    </xf>
    <xf fontId="4265" fillId="0" borderId="0" numFmtId="165" xfId="0" applyNumberFormat="1" applyFont="1" quotePrefix="0">
      <alignment horizontal="center" vertical="center" wrapText="1"/>
    </xf>
    <xf fontId="4266" fillId="0" borderId="0" numFmtId="0" xfId="0" applyFont="1" quotePrefix="0">
      <alignment horizontal="center" vertical="center" wrapText="1"/>
    </xf>
    <xf fontId="4267" fillId="0" borderId="0" numFmtId="165" xfId="0" applyNumberFormat="1" applyFont="1" quotePrefix="0">
      <alignment horizontal="center" vertical="center" wrapText="1"/>
    </xf>
    <xf fontId="4268" fillId="0" borderId="0" numFmtId="0" xfId="0" applyFont="1" quotePrefix="0">
      <alignment horizontal="center" vertical="center" wrapText="1"/>
    </xf>
    <xf fontId="4269" fillId="0" borderId="0" numFmtId="165" xfId="0" applyNumberFormat="1" applyFont="1" quotePrefix="0">
      <alignment horizontal="center" vertical="center" wrapText="1"/>
    </xf>
    <xf fontId="4270" fillId="0" borderId="0" numFmtId="0" xfId="0" applyFont="1" quotePrefix="0">
      <alignment horizontal="center" vertical="center" wrapText="1"/>
    </xf>
    <xf fontId="4271" fillId="0" borderId="0" numFmtId="165" xfId="0" applyNumberFormat="1" applyFont="1" quotePrefix="0">
      <alignment horizontal="center" vertical="center" wrapText="1"/>
    </xf>
    <xf fontId="4272" fillId="0" borderId="0" numFmtId="0" xfId="0" applyFont="1" quotePrefix="0">
      <alignment horizontal="center" vertical="center" wrapText="1"/>
    </xf>
    <xf fontId="4273" fillId="0" borderId="0" numFmtId="165" xfId="0" applyNumberFormat="1" applyFont="1" quotePrefix="0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abSelected="1" workbookViewId="0"/>
  </sheetViews>
  <sheetFormatPr defaultRowHeight="15"/>
  <cols>
    <col customWidth="1" min="1" max="1" width="15"/>
    <col customWidth="1" min="2" max="2" width="25"/>
    <col customWidth="1" min="3" max="3" width="12"/>
    <col customWidth="1" min="4" max="4" width="12"/>
    <col customWidth="1" min="5" max="5" width="70"/>
    <col customWidth="1" min="6" max="6" width="20"/>
    <col customWidth="1" min="7" max="7" width="10"/>
    <col customWidth="1" min="8" max="8" width="25"/>
    <col customWidth="1" min="9" max="9" width="15"/>
    <col customWidth="1" min="10" max="10" width="13"/>
    <col customWidth="1" min="11" max="11" width="35"/>
    <col customWidth="1" min="12" max="12" width="35"/>
    <col customWidth="1" min="13" max="13" width="20"/>
    <col customWidth="1" min="14" max="14" width="20"/>
    <col customWidth="1" min="15" max="15" width="50"/>
    <col customWidth="1" min="16" max="16" width="15"/>
    <col customWidth="1" min="17" max="17" width="1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ht="45" customHeight="1">
      <c r="A2" s="4" t="s">
        <v>17</v>
      </c>
      <c r="B2" s="4" t="s">
        <v>18</v>
      </c>
      <c r="C2" s="4" t="s">
        <v>19</v>
      </c>
      <c r="D2" s="4" t="s">
        <v>19</v>
      </c>
      <c r="E2" s="4" t="s">
        <v>20</v>
      </c>
      <c r="F2" s="4" t="s">
        <v>19</v>
      </c>
      <c r="G2" s="4" t="s">
        <v>19</v>
      </c>
      <c r="H2" s="4" t="s">
        <v>19</v>
      </c>
      <c r="I2" s="4" t="s">
        <v>19</v>
      </c>
      <c r="J2" s="4" t="s">
        <v>19</v>
      </c>
      <c r="K2" s="4" t="s">
        <v>19</v>
      </c>
      <c r="L2" s="5">
        <f>ROUND(L3,2)+ROUND(L4,2)</f>
        <v>204476.73000000001</v>
      </c>
      <c r="M2" s="4" t="s">
        <v>19</v>
      </c>
      <c r="N2" s="4" t="s">
        <v>19</v>
      </c>
      <c r="O2" s="4" t="s">
        <v>19</v>
      </c>
      <c r="P2" s="4" t="s">
        <v>19</v>
      </c>
      <c r="Q2" s="4" t="s">
        <v>19</v>
      </c>
    </row>
    <row r="3" ht="45" customHeight="1">
      <c r="A3" s="6" t="s">
        <v>21</v>
      </c>
      <c r="B3" s="6" t="s">
        <v>22</v>
      </c>
      <c r="C3" s="6" t="s">
        <v>23</v>
      </c>
      <c r="D3" s="6" t="s">
        <v>24</v>
      </c>
      <c r="E3" s="6" t="s">
        <v>25</v>
      </c>
      <c r="F3" s="7">
        <f>P3</f>
        <v>1</v>
      </c>
      <c r="G3" s="6" t="s">
        <v>26</v>
      </c>
      <c r="H3" s="8">
        <v>165354.95999999999</v>
      </c>
      <c r="I3" s="9">
        <v>165354.95999999999</v>
      </c>
      <c r="J3" s="10">
        <v>0.22109999999999999</v>
      </c>
      <c r="K3" s="11">
        <f>ROUND(I3,2)+(ROUND(I3,2)*J3)</f>
        <v>201914.94165599998</v>
      </c>
      <c r="L3" s="12">
        <f>ROUND(Q3,2)</f>
        <v>201914.94</v>
      </c>
      <c r="M3" s="6" t="s">
        <v>19</v>
      </c>
      <c r="N3" s="6" t="s">
        <v>18</v>
      </c>
      <c r="O3" s="6" t="s">
        <v>27</v>
      </c>
      <c r="P3" s="13">
        <v>1</v>
      </c>
      <c r="Q3" s="14">
        <f>ROUND(K3,2)*P3</f>
        <v>201914.94</v>
      </c>
    </row>
    <row r="4" ht="45" customHeight="1">
      <c r="A4" s="15" t="s">
        <v>21</v>
      </c>
      <c r="B4" s="15" t="s">
        <v>28</v>
      </c>
      <c r="C4" s="15" t="s">
        <v>23</v>
      </c>
      <c r="D4" s="15" t="s">
        <v>24</v>
      </c>
      <c r="E4" s="15" t="s">
        <v>29</v>
      </c>
      <c r="F4" s="16">
        <f>P4</f>
        <v>1</v>
      </c>
      <c r="G4" s="15" t="s">
        <v>26</v>
      </c>
      <c r="H4" s="17">
        <v>2097.9400000000001</v>
      </c>
      <c r="I4" s="18">
        <v>2097.9400000000001</v>
      </c>
      <c r="J4" s="19">
        <v>0.22109999999999999</v>
      </c>
      <c r="K4" s="20">
        <f>ROUND(I4,2)+(ROUND(I4,2)*J4)</f>
        <v>2561.7945340000001</v>
      </c>
      <c r="L4" s="21">
        <f>ROUND(Q4,2)</f>
        <v>2561.79</v>
      </c>
      <c r="M4" s="15" t="s">
        <v>19</v>
      </c>
      <c r="N4" s="15" t="s">
        <v>18</v>
      </c>
      <c r="O4" s="15" t="s">
        <v>27</v>
      </c>
      <c r="P4" s="22">
        <v>1</v>
      </c>
      <c r="Q4" s="23">
        <f>ROUND(K4,2)*P4</f>
        <v>2561.79</v>
      </c>
    </row>
    <row r="5" ht="45" customHeight="1">
      <c r="A5" s="25" t="s">
        <v>17</v>
      </c>
      <c r="B5" s="25" t="s">
        <v>30</v>
      </c>
      <c r="C5" s="25" t="s">
        <v>19</v>
      </c>
      <c r="D5" s="25" t="s">
        <v>19</v>
      </c>
      <c r="E5" s="25" t="s">
        <v>31</v>
      </c>
      <c r="F5" s="25" t="s">
        <v>19</v>
      </c>
      <c r="G5" s="25" t="s">
        <v>19</v>
      </c>
      <c r="H5" s="25" t="s">
        <v>19</v>
      </c>
      <c r="I5" s="25" t="s">
        <v>19</v>
      </c>
      <c r="J5" s="25" t="s">
        <v>19</v>
      </c>
      <c r="K5" s="25" t="s">
        <v>19</v>
      </c>
      <c r="L5" s="26">
        <f>ROUND(L6,2)</f>
        <v>586.35000000000002</v>
      </c>
      <c r="M5" s="25" t="s">
        <v>19</v>
      </c>
      <c r="N5" s="25" t="s">
        <v>19</v>
      </c>
      <c r="O5" s="25" t="s">
        <v>19</v>
      </c>
      <c r="P5" s="25" t="s">
        <v>19</v>
      </c>
      <c r="Q5" s="25" t="s">
        <v>19</v>
      </c>
    </row>
    <row r="6" ht="45" customHeight="1">
      <c r="A6" s="27" t="s">
        <v>21</v>
      </c>
      <c r="B6" s="27" t="s">
        <v>32</v>
      </c>
      <c r="C6" s="27" t="s">
        <v>33</v>
      </c>
      <c r="D6" s="27" t="s">
        <v>34</v>
      </c>
      <c r="E6" s="27" t="s">
        <v>35</v>
      </c>
      <c r="F6" s="28">
        <f>P6</f>
        <v>5</v>
      </c>
      <c r="G6" s="27" t="s">
        <v>36</v>
      </c>
      <c r="H6" s="29">
        <v>96.040000000000006</v>
      </c>
      <c r="I6" s="30">
        <v>96.040000000000006</v>
      </c>
      <c r="J6" s="31">
        <v>0.22109999999999999</v>
      </c>
      <c r="K6" s="32">
        <f>ROUND(I6,2)+(ROUND(I6,2)*J6)</f>
        <v>117.274444</v>
      </c>
      <c r="L6" s="33">
        <f>ROUND(Q6,2)</f>
        <v>586.35000000000002</v>
      </c>
      <c r="M6" s="27" t="s">
        <v>19</v>
      </c>
      <c r="N6" s="27" t="s">
        <v>18</v>
      </c>
      <c r="O6" s="27" t="s">
        <v>27</v>
      </c>
      <c r="P6" s="34">
        <v>5</v>
      </c>
      <c r="Q6" s="35">
        <f>ROUND(K6,2)*P6</f>
        <v>586.35000000000002</v>
      </c>
    </row>
    <row r="7" ht="45" customHeight="1">
      <c r="A7" s="37" t="s">
        <v>17</v>
      </c>
      <c r="B7" s="37" t="s">
        <v>37</v>
      </c>
      <c r="C7" s="37" t="s">
        <v>19</v>
      </c>
      <c r="D7" s="37" t="s">
        <v>19</v>
      </c>
      <c r="E7" s="37" t="s">
        <v>38</v>
      </c>
      <c r="F7" s="37" t="s">
        <v>19</v>
      </c>
      <c r="G7" s="37" t="s">
        <v>19</v>
      </c>
      <c r="H7" s="37" t="s">
        <v>19</v>
      </c>
      <c r="I7" s="37" t="s">
        <v>19</v>
      </c>
      <c r="J7" s="37" t="s">
        <v>19</v>
      </c>
      <c r="K7" s="37" t="s">
        <v>19</v>
      </c>
      <c r="L7" s="38">
        <f>ROUND(L8,2)+ROUND(L9,2)+ROUND(L10,2)+ROUND(L11,2)+ROUND(L12,2)+ROUND(L13,2)</f>
        <v>123067.52</v>
      </c>
      <c r="M7" s="37" t="s">
        <v>19</v>
      </c>
      <c r="N7" s="37" t="s">
        <v>19</v>
      </c>
      <c r="O7" s="37" t="s">
        <v>19</v>
      </c>
      <c r="P7" s="37" t="s">
        <v>19</v>
      </c>
      <c r="Q7" s="37" t="s">
        <v>19</v>
      </c>
    </row>
    <row r="8" ht="45" customHeight="1">
      <c r="A8" s="39" t="s">
        <v>21</v>
      </c>
      <c r="B8" s="39" t="s">
        <v>39</v>
      </c>
      <c r="C8" s="39" t="s">
        <v>33</v>
      </c>
      <c r="D8" s="39" t="s">
        <v>40</v>
      </c>
      <c r="E8" s="39" t="s">
        <v>41</v>
      </c>
      <c r="F8" s="40">
        <f>P8</f>
        <v>12</v>
      </c>
      <c r="G8" s="39" t="s">
        <v>42</v>
      </c>
      <c r="H8" s="41">
        <v>363.88999999999999</v>
      </c>
      <c r="I8" s="42">
        <v>363.88999999999999</v>
      </c>
      <c r="J8" s="43">
        <v>0.22109999999999999</v>
      </c>
      <c r="K8" s="44">
        <f>ROUND(I8,2)+(ROUND(I8,2)*J8)</f>
        <v>444.34607899999997</v>
      </c>
      <c r="L8" s="45">
        <f>ROUND(Q8,2)</f>
        <v>5332.1999999999998</v>
      </c>
      <c r="M8" s="39" t="s">
        <v>19</v>
      </c>
      <c r="N8" s="39" t="s">
        <v>18</v>
      </c>
      <c r="O8" s="39" t="s">
        <v>27</v>
      </c>
      <c r="P8" s="46">
        <v>12</v>
      </c>
      <c r="Q8" s="47">
        <f>ROUND(K8,2)*P8</f>
        <v>5332.2000000000007</v>
      </c>
    </row>
    <row r="9" ht="45" customHeight="1">
      <c r="A9" s="48" t="s">
        <v>21</v>
      </c>
      <c r="B9" s="48" t="s">
        <v>43</v>
      </c>
      <c r="C9" s="48" t="s">
        <v>33</v>
      </c>
      <c r="D9" s="48" t="s">
        <v>44</v>
      </c>
      <c r="E9" s="48" t="s">
        <v>45</v>
      </c>
      <c r="F9" s="49">
        <f>P9</f>
        <v>699.54999999999995</v>
      </c>
      <c r="G9" s="48" t="s">
        <v>42</v>
      </c>
      <c r="H9" s="50">
        <v>90.439999999999998</v>
      </c>
      <c r="I9" s="51">
        <v>90.439999999999998</v>
      </c>
      <c r="J9" s="52">
        <v>0.22109999999999999</v>
      </c>
      <c r="K9" s="53">
        <f>ROUND(I9,2)+(ROUND(I9,2)*J9)</f>
        <v>110.436284</v>
      </c>
      <c r="L9" s="54">
        <f>ROUND(Q9,2)</f>
        <v>77258.300000000003</v>
      </c>
      <c r="M9" s="48" t="s">
        <v>19</v>
      </c>
      <c r="N9" s="48" t="s">
        <v>18</v>
      </c>
      <c r="O9" s="48" t="s">
        <v>27</v>
      </c>
      <c r="P9" s="55">
        <v>699.54999999999995</v>
      </c>
      <c r="Q9" s="56">
        <f>ROUND(K9,2)*P9</f>
        <v>77258.301999999996</v>
      </c>
    </row>
    <row r="10" ht="45" customHeight="1">
      <c r="A10" s="57" t="s">
        <v>21</v>
      </c>
      <c r="B10" s="57" t="s">
        <v>46</v>
      </c>
      <c r="C10" s="57" t="s">
        <v>33</v>
      </c>
      <c r="D10" s="57" t="s">
        <v>47</v>
      </c>
      <c r="E10" s="57" t="s">
        <v>48</v>
      </c>
      <c r="F10" s="58">
        <f>P10</f>
        <v>11543.25</v>
      </c>
      <c r="G10" s="57" t="s">
        <v>42</v>
      </c>
      <c r="H10" s="59">
        <v>1.99</v>
      </c>
      <c r="I10" s="60">
        <v>1.99</v>
      </c>
      <c r="J10" s="61">
        <v>0.22109999999999999</v>
      </c>
      <c r="K10" s="62">
        <f>ROUND(I10,2)+(ROUND(I10,2)*J10)</f>
        <v>2.429989</v>
      </c>
      <c r="L10" s="63">
        <f>ROUND(Q10,2)</f>
        <v>28050.099999999999</v>
      </c>
      <c r="M10" s="57" t="s">
        <v>19</v>
      </c>
      <c r="N10" s="57" t="s">
        <v>18</v>
      </c>
      <c r="O10" s="57" t="s">
        <v>27</v>
      </c>
      <c r="P10" s="64">
        <v>11543.25</v>
      </c>
      <c r="Q10" s="65">
        <f>ROUND(K10,2)*P10</f>
        <v>28050.097500000003</v>
      </c>
    </row>
    <row r="11" ht="45" customHeight="1">
      <c r="A11" s="66" t="s">
        <v>21</v>
      </c>
      <c r="B11" s="66" t="s">
        <v>49</v>
      </c>
      <c r="C11" s="66" t="s">
        <v>33</v>
      </c>
      <c r="D11" s="66" t="s">
        <v>50</v>
      </c>
      <c r="E11" s="66" t="s">
        <v>51</v>
      </c>
      <c r="F11" s="67">
        <f>P11</f>
        <v>30</v>
      </c>
      <c r="G11" s="66" t="s">
        <v>42</v>
      </c>
      <c r="H11" s="68">
        <v>258.13999999999999</v>
      </c>
      <c r="I11" s="69">
        <v>258.13999999999999</v>
      </c>
      <c r="J11" s="70">
        <v>0.22109999999999999</v>
      </c>
      <c r="K11" s="71">
        <f>ROUND(I11,2)+(ROUND(I11,2)*J11)</f>
        <v>315.21475399999997</v>
      </c>
      <c r="L11" s="72">
        <f>ROUND(Q11,2)</f>
        <v>9456.2999999999993</v>
      </c>
      <c r="M11" s="66" t="s">
        <v>19</v>
      </c>
      <c r="N11" s="66" t="s">
        <v>18</v>
      </c>
      <c r="O11" s="66" t="s">
        <v>27</v>
      </c>
      <c r="P11" s="73">
        <v>30</v>
      </c>
      <c r="Q11" s="74">
        <f>ROUND(K11,2)*P11</f>
        <v>9456.2999999999993</v>
      </c>
    </row>
    <row r="12" ht="45" customHeight="1">
      <c r="A12" s="75" t="s">
        <v>21</v>
      </c>
      <c r="B12" s="75" t="s">
        <v>52</v>
      </c>
      <c r="C12" s="75" t="s">
        <v>33</v>
      </c>
      <c r="D12" s="75" t="s">
        <v>53</v>
      </c>
      <c r="E12" s="75" t="s">
        <v>54</v>
      </c>
      <c r="F12" s="76">
        <f>P12</f>
        <v>1</v>
      </c>
      <c r="G12" s="75" t="s">
        <v>26</v>
      </c>
      <c r="H12" s="77">
        <v>608.52999999999997</v>
      </c>
      <c r="I12" s="78">
        <v>608.52999999999997</v>
      </c>
      <c r="J12" s="79">
        <v>0.22109999999999999</v>
      </c>
      <c r="K12" s="80">
        <f>ROUND(I12,2)+(ROUND(I12,2)*J12)</f>
        <v>743.07598299999995</v>
      </c>
      <c r="L12" s="81">
        <f>ROUND(Q12,2)</f>
        <v>743.08000000000004</v>
      </c>
      <c r="M12" s="75" t="s">
        <v>19</v>
      </c>
      <c r="N12" s="75" t="s">
        <v>18</v>
      </c>
      <c r="O12" s="75" t="s">
        <v>27</v>
      </c>
      <c r="P12" s="82">
        <v>1</v>
      </c>
      <c r="Q12" s="83">
        <f>ROUND(K12,2)*P12</f>
        <v>743.08000000000004</v>
      </c>
    </row>
    <row r="13" ht="45" customHeight="1">
      <c r="A13" s="84" t="s">
        <v>21</v>
      </c>
      <c r="B13" s="84" t="s">
        <v>55</v>
      </c>
      <c r="C13" s="84" t="s">
        <v>33</v>
      </c>
      <c r="D13" s="84" t="s">
        <v>56</v>
      </c>
      <c r="E13" s="84" t="s">
        <v>57</v>
      </c>
      <c r="F13" s="85">
        <f>P13</f>
        <v>1</v>
      </c>
      <c r="G13" s="84" t="s">
        <v>26</v>
      </c>
      <c r="H13" s="86">
        <v>1824.21</v>
      </c>
      <c r="I13" s="87">
        <v>1824.21</v>
      </c>
      <c r="J13" s="88">
        <v>0.22109999999999999</v>
      </c>
      <c r="K13" s="89">
        <f>ROUND(I13,2)+(ROUND(I13,2)*J13)</f>
        <v>2227.5428310000002</v>
      </c>
      <c r="L13" s="90">
        <f>ROUND(Q13,2)</f>
        <v>2227.54</v>
      </c>
      <c r="M13" s="84" t="s">
        <v>19</v>
      </c>
      <c r="N13" s="84" t="s">
        <v>18</v>
      </c>
      <c r="O13" s="84" t="s">
        <v>27</v>
      </c>
      <c r="P13" s="91">
        <v>1</v>
      </c>
      <c r="Q13" s="92">
        <f>ROUND(K13,2)*P13</f>
        <v>2227.54</v>
      </c>
    </row>
    <row r="14" ht="45" customHeight="1">
      <c r="A14" s="94" t="s">
        <v>17</v>
      </c>
      <c r="B14" s="94" t="s">
        <v>58</v>
      </c>
      <c r="C14" s="94" t="s">
        <v>19</v>
      </c>
      <c r="D14" s="94" t="s">
        <v>19</v>
      </c>
      <c r="E14" s="94" t="s">
        <v>59</v>
      </c>
      <c r="F14" s="94" t="s">
        <v>19</v>
      </c>
      <c r="G14" s="94" t="s">
        <v>19</v>
      </c>
      <c r="H14" s="94" t="s">
        <v>19</v>
      </c>
      <c r="I14" s="94" t="s">
        <v>19</v>
      </c>
      <c r="J14" s="94" t="s">
        <v>19</v>
      </c>
      <c r="K14" s="94" t="s">
        <v>19</v>
      </c>
      <c r="L14" s="95">
        <f>ROUND(L15,2)</f>
        <v>43.939999999999998</v>
      </c>
      <c r="M14" s="94" t="s">
        <v>19</v>
      </c>
      <c r="N14" s="94" t="s">
        <v>19</v>
      </c>
      <c r="O14" s="94" t="s">
        <v>19</v>
      </c>
      <c r="P14" s="94" t="s">
        <v>19</v>
      </c>
      <c r="Q14" s="94" t="s">
        <v>19</v>
      </c>
    </row>
    <row r="15" ht="45" customHeight="1">
      <c r="A15" s="96" t="s">
        <v>21</v>
      </c>
      <c r="B15" s="96" t="s">
        <v>60</v>
      </c>
      <c r="C15" s="96" t="s">
        <v>61</v>
      </c>
      <c r="D15" s="96" t="s">
        <v>62</v>
      </c>
      <c r="E15" s="96" t="s">
        <v>63</v>
      </c>
      <c r="F15" s="97">
        <f>P15</f>
        <v>0.59999999999999998</v>
      </c>
      <c r="G15" s="96" t="s">
        <v>64</v>
      </c>
      <c r="H15" s="98">
        <v>59.979999999999997</v>
      </c>
      <c r="I15" s="99">
        <v>59.979999999999997</v>
      </c>
      <c r="J15" s="100">
        <v>0.22109999999999999</v>
      </c>
      <c r="K15" s="101">
        <f>ROUND(I15,2)+(ROUND(I15,2)*J15)</f>
        <v>73.24157799999999</v>
      </c>
      <c r="L15" s="102">
        <f>ROUND(Q15,2)</f>
        <v>43.939999999999998</v>
      </c>
      <c r="M15" s="96" t="s">
        <v>19</v>
      </c>
      <c r="N15" s="96" t="s">
        <v>18</v>
      </c>
      <c r="O15" s="96" t="s">
        <v>27</v>
      </c>
      <c r="P15" s="103">
        <v>0.59999999999999998</v>
      </c>
      <c r="Q15" s="104">
        <f>ROUND(K15,2)*P15</f>
        <v>43.943999999999996</v>
      </c>
    </row>
    <row r="16" ht="45" customHeight="1">
      <c r="A16" s="106" t="s">
        <v>17</v>
      </c>
      <c r="B16" s="106" t="s">
        <v>65</v>
      </c>
      <c r="C16" s="106" t="s">
        <v>19</v>
      </c>
      <c r="D16" s="106" t="s">
        <v>19</v>
      </c>
      <c r="E16" s="106" t="s">
        <v>66</v>
      </c>
      <c r="F16" s="106" t="s">
        <v>19</v>
      </c>
      <c r="G16" s="106" t="s">
        <v>19</v>
      </c>
      <c r="H16" s="106" t="s">
        <v>19</v>
      </c>
      <c r="I16" s="106" t="s">
        <v>19</v>
      </c>
      <c r="J16" s="106" t="s">
        <v>19</v>
      </c>
      <c r="K16" s="106" t="s">
        <v>19</v>
      </c>
      <c r="L16" s="107">
        <f>ROUND(L17,2)</f>
        <v>586.35000000000002</v>
      </c>
      <c r="M16" s="106" t="s">
        <v>19</v>
      </c>
      <c r="N16" s="106" t="s">
        <v>19</v>
      </c>
      <c r="O16" s="106" t="s">
        <v>19</v>
      </c>
      <c r="P16" s="106" t="s">
        <v>19</v>
      </c>
      <c r="Q16" s="106" t="s">
        <v>19</v>
      </c>
    </row>
    <row r="17" ht="45" customHeight="1">
      <c r="A17" s="108" t="s">
        <v>21</v>
      </c>
      <c r="B17" s="108" t="s">
        <v>67</v>
      </c>
      <c r="C17" s="108" t="s">
        <v>33</v>
      </c>
      <c r="D17" s="108" t="s">
        <v>34</v>
      </c>
      <c r="E17" s="108" t="s">
        <v>35</v>
      </c>
      <c r="F17" s="109">
        <f>P17</f>
        <v>5</v>
      </c>
      <c r="G17" s="108" t="s">
        <v>36</v>
      </c>
      <c r="H17" s="110">
        <v>96.040000000000006</v>
      </c>
      <c r="I17" s="111">
        <v>96.040000000000006</v>
      </c>
      <c r="J17" s="112">
        <v>0.22109999999999999</v>
      </c>
      <c r="K17" s="113">
        <f>ROUND(I17,2)+(ROUND(I17,2)*J17)</f>
        <v>117.274444</v>
      </c>
      <c r="L17" s="114">
        <f>ROUND(Q17,2)</f>
        <v>586.35000000000002</v>
      </c>
      <c r="M17" s="108" t="s">
        <v>19</v>
      </c>
      <c r="N17" s="108" t="s">
        <v>18</v>
      </c>
      <c r="O17" s="108" t="s">
        <v>27</v>
      </c>
      <c r="P17" s="115">
        <v>5</v>
      </c>
      <c r="Q17" s="116">
        <f>ROUND(K17,2)*P17</f>
        <v>586.35000000000002</v>
      </c>
    </row>
    <row r="18" ht="45" customHeight="1">
      <c r="A18" s="118" t="s">
        <v>17</v>
      </c>
      <c r="B18" s="118" t="s">
        <v>68</v>
      </c>
      <c r="C18" s="118" t="s">
        <v>19</v>
      </c>
      <c r="D18" s="118" t="s">
        <v>19</v>
      </c>
      <c r="E18" s="118" t="s">
        <v>69</v>
      </c>
      <c r="F18" s="118" t="s">
        <v>19</v>
      </c>
      <c r="G18" s="118" t="s">
        <v>19</v>
      </c>
      <c r="H18" s="118" t="s">
        <v>19</v>
      </c>
      <c r="I18" s="118" t="s">
        <v>19</v>
      </c>
      <c r="J18" s="118" t="s">
        <v>19</v>
      </c>
      <c r="K18" s="118" t="s">
        <v>19</v>
      </c>
      <c r="L18" s="119">
        <f>ROUND(L19,2)+ROUND(L20,2)+ROUND(L21,2)</f>
        <v>8941.7600000000002</v>
      </c>
      <c r="M18" s="118" t="s">
        <v>19</v>
      </c>
      <c r="N18" s="118" t="s">
        <v>19</v>
      </c>
      <c r="O18" s="118" t="s">
        <v>19</v>
      </c>
      <c r="P18" s="118" t="s">
        <v>19</v>
      </c>
      <c r="Q18" s="118" t="s">
        <v>19</v>
      </c>
    </row>
    <row r="19" ht="45" customHeight="1">
      <c r="A19" s="120" t="s">
        <v>21</v>
      </c>
      <c r="B19" s="120" t="s">
        <v>70</v>
      </c>
      <c r="C19" s="120" t="s">
        <v>33</v>
      </c>
      <c r="D19" s="120" t="s">
        <v>71</v>
      </c>
      <c r="E19" s="120" t="s">
        <v>72</v>
      </c>
      <c r="F19" s="121">
        <f>P19</f>
        <v>11543.25</v>
      </c>
      <c r="G19" s="120" t="s">
        <v>42</v>
      </c>
      <c r="H19" s="122">
        <v>0.59999999999999998</v>
      </c>
      <c r="I19" s="123">
        <v>0.59999999999999998</v>
      </c>
      <c r="J19" s="124">
        <v>0.22109999999999999</v>
      </c>
      <c r="K19" s="125">
        <f>ROUND(I19,2)+(ROUND(I19,2)*J19)</f>
        <v>0.73265999999999998</v>
      </c>
      <c r="L19" s="126">
        <f>ROUND(Q19,2)</f>
        <v>8426.5699999999997</v>
      </c>
      <c r="M19" s="120" t="s">
        <v>19</v>
      </c>
      <c r="N19" s="120" t="s">
        <v>18</v>
      </c>
      <c r="O19" s="120" t="s">
        <v>27</v>
      </c>
      <c r="P19" s="127">
        <v>11543.25</v>
      </c>
      <c r="Q19" s="128">
        <f>ROUND(K19,2)*P19</f>
        <v>8426.5725000000002</v>
      </c>
    </row>
    <row r="20" ht="45" customHeight="1">
      <c r="A20" s="129" t="s">
        <v>21</v>
      </c>
      <c r="B20" s="129" t="s">
        <v>73</v>
      </c>
      <c r="C20" s="129" t="s">
        <v>33</v>
      </c>
      <c r="D20" s="129" t="s">
        <v>74</v>
      </c>
      <c r="E20" s="129" t="s">
        <v>75</v>
      </c>
      <c r="F20" s="130">
        <f>P20</f>
        <v>151.36000000000001</v>
      </c>
      <c r="G20" s="129" t="s">
        <v>42</v>
      </c>
      <c r="H20" s="131">
        <v>2.73</v>
      </c>
      <c r="I20" s="132">
        <v>2.73</v>
      </c>
      <c r="J20" s="133">
        <v>0.22109999999999999</v>
      </c>
      <c r="K20" s="134">
        <f>ROUND(I20,2)+(ROUND(I20,2)*J20)</f>
        <v>3.3336030000000001</v>
      </c>
      <c r="L20" s="135">
        <f>ROUND(Q20,2)</f>
        <v>504.02999999999997</v>
      </c>
      <c r="M20" s="129" t="s">
        <v>19</v>
      </c>
      <c r="N20" s="129" t="s">
        <v>18</v>
      </c>
      <c r="O20" s="129" t="s">
        <v>27</v>
      </c>
      <c r="P20" s="136">
        <v>151.36000000000001</v>
      </c>
      <c r="Q20" s="137">
        <f>ROUND(K20,2)*P20</f>
        <v>504.02880000000005</v>
      </c>
    </row>
    <row r="21" ht="45" customHeight="1">
      <c r="A21" s="138" t="s">
        <v>21</v>
      </c>
      <c r="B21" s="138" t="s">
        <v>76</v>
      </c>
      <c r="C21" s="138" t="s">
        <v>23</v>
      </c>
      <c r="D21" s="138" t="s">
        <v>77</v>
      </c>
      <c r="E21" s="138" t="s">
        <v>78</v>
      </c>
      <c r="F21" s="139">
        <f>P21</f>
        <v>1</v>
      </c>
      <c r="G21" s="138" t="s">
        <v>42</v>
      </c>
      <c r="H21" s="140">
        <v>9.1400000000000006</v>
      </c>
      <c r="I21" s="141">
        <v>9.1400000000000006</v>
      </c>
      <c r="J21" s="142">
        <v>0.22109999999999999</v>
      </c>
      <c r="K21" s="143">
        <f>ROUND(I21,2)+(ROUND(I21,2)*J21)</f>
        <v>11.160854</v>
      </c>
      <c r="L21" s="144">
        <f>ROUND(Q21,2)</f>
        <v>11.16</v>
      </c>
      <c r="M21" s="138" t="s">
        <v>19</v>
      </c>
      <c r="N21" s="138" t="s">
        <v>18</v>
      </c>
      <c r="O21" s="138" t="s">
        <v>27</v>
      </c>
      <c r="P21" s="145">
        <v>1</v>
      </c>
      <c r="Q21" s="146">
        <f>ROUND(K21,2)*P21</f>
        <v>11.16</v>
      </c>
    </row>
    <row r="22" ht="45" customHeight="1">
      <c r="A22" s="148" t="s">
        <v>17</v>
      </c>
      <c r="B22" s="148" t="s">
        <v>79</v>
      </c>
      <c r="C22" s="148" t="s">
        <v>19</v>
      </c>
      <c r="D22" s="148" t="s">
        <v>19</v>
      </c>
      <c r="E22" s="148" t="s">
        <v>80</v>
      </c>
      <c r="F22" s="148" t="s">
        <v>19</v>
      </c>
      <c r="G22" s="148" t="s">
        <v>19</v>
      </c>
      <c r="H22" s="148" t="s">
        <v>19</v>
      </c>
      <c r="I22" s="148" t="s">
        <v>19</v>
      </c>
      <c r="J22" s="148" t="s">
        <v>19</v>
      </c>
      <c r="K22" s="148" t="s">
        <v>19</v>
      </c>
      <c r="L22" s="149">
        <f>ROUND(L23,2)+ROUND(L24,2)</f>
        <v>36854.090000000004</v>
      </c>
      <c r="M22" s="148" t="s">
        <v>19</v>
      </c>
      <c r="N22" s="148" t="s">
        <v>19</v>
      </c>
      <c r="O22" s="148" t="s">
        <v>19</v>
      </c>
      <c r="P22" s="148" t="s">
        <v>19</v>
      </c>
      <c r="Q22" s="148" t="s">
        <v>19</v>
      </c>
    </row>
    <row r="23" ht="45" customHeight="1">
      <c r="A23" s="150" t="s">
        <v>21</v>
      </c>
      <c r="B23" s="150" t="s">
        <v>81</v>
      </c>
      <c r="C23" s="150" t="s">
        <v>33</v>
      </c>
      <c r="D23" s="150" t="s">
        <v>82</v>
      </c>
      <c r="E23" s="150" t="s">
        <v>83</v>
      </c>
      <c r="F23" s="151">
        <f>P23</f>
        <v>223.47999999999999</v>
      </c>
      <c r="G23" s="150" t="s">
        <v>64</v>
      </c>
      <c r="H23" s="152">
        <v>131.55000000000001</v>
      </c>
      <c r="I23" s="153">
        <v>131.55000000000001</v>
      </c>
      <c r="J23" s="154">
        <v>0.22109999999999999</v>
      </c>
      <c r="K23" s="155">
        <f>ROUND(I23,2)+(ROUND(I23,2)*J23)</f>
        <v>160.635705</v>
      </c>
      <c r="L23" s="156">
        <f>ROUND(Q23,2)</f>
        <v>35899.830000000002</v>
      </c>
      <c r="M23" s="150" t="s">
        <v>19</v>
      </c>
      <c r="N23" s="150" t="s">
        <v>18</v>
      </c>
      <c r="O23" s="150" t="s">
        <v>27</v>
      </c>
      <c r="P23" s="157">
        <v>223.47999999999999</v>
      </c>
      <c r="Q23" s="158">
        <f>ROUND(K23,2)*P23</f>
        <v>35899.827199999992</v>
      </c>
    </row>
    <row r="24" ht="45" customHeight="1">
      <c r="A24" s="159" t="s">
        <v>21</v>
      </c>
      <c r="B24" s="159" t="s">
        <v>84</v>
      </c>
      <c r="C24" s="159" t="s">
        <v>33</v>
      </c>
      <c r="D24" s="159" t="s">
        <v>85</v>
      </c>
      <c r="E24" s="159" t="s">
        <v>86</v>
      </c>
      <c r="F24" s="160">
        <f>P24</f>
        <v>223.47999999999999</v>
      </c>
      <c r="G24" s="159" t="s">
        <v>64</v>
      </c>
      <c r="H24" s="161">
        <v>3.5</v>
      </c>
      <c r="I24" s="162">
        <v>3.5</v>
      </c>
      <c r="J24" s="163">
        <v>0.22109999999999999</v>
      </c>
      <c r="K24" s="164">
        <f>ROUND(I24,2)+(ROUND(I24,2)*J24)</f>
        <v>4.2738499999999995</v>
      </c>
      <c r="L24" s="165">
        <f>ROUND(Q24,2)</f>
        <v>954.25999999999999</v>
      </c>
      <c r="M24" s="159" t="s">
        <v>19</v>
      </c>
      <c r="N24" s="159" t="s">
        <v>18</v>
      </c>
      <c r="O24" s="159" t="s">
        <v>27</v>
      </c>
      <c r="P24" s="166">
        <v>223.47999999999999</v>
      </c>
      <c r="Q24" s="167">
        <f>ROUND(K24,2)*P24</f>
        <v>954.25959999999986</v>
      </c>
    </row>
    <row r="25" ht="45" customHeight="1">
      <c r="A25" s="169" t="s">
        <v>17</v>
      </c>
      <c r="B25" s="169" t="s">
        <v>87</v>
      </c>
      <c r="C25" s="169" t="s">
        <v>19</v>
      </c>
      <c r="D25" s="169" t="s">
        <v>19</v>
      </c>
      <c r="E25" s="169" t="s">
        <v>88</v>
      </c>
      <c r="F25" s="169" t="s">
        <v>19</v>
      </c>
      <c r="G25" s="169" t="s">
        <v>19</v>
      </c>
      <c r="H25" s="169" t="s">
        <v>19</v>
      </c>
      <c r="I25" s="169" t="s">
        <v>19</v>
      </c>
      <c r="J25" s="169" t="s">
        <v>19</v>
      </c>
      <c r="K25" s="169" t="s">
        <v>19</v>
      </c>
      <c r="L25" s="170">
        <f>ROUND(L26,2)+ROUND(L27,2)+ROUND(L28,2)+ROUND(L29,2)+ROUND(L30,2)+ROUND(L31,2)+ROUND(L32,2)+ROUND(L33,2)+ROUND(L34,2)+ROUND(L35,2)+ROUND(L36,2)+ROUND(L37,2)+ROUND(L38,2)+ROUND(L39,2)+ROUND(L40,2)+ROUND(L41,2)+ROUND(L42,2)</f>
        <v>565924.48999999999</v>
      </c>
      <c r="M25" s="169" t="s">
        <v>19</v>
      </c>
      <c r="N25" s="169" t="s">
        <v>19</v>
      </c>
      <c r="O25" s="169" t="s">
        <v>19</v>
      </c>
      <c r="P25" s="169" t="s">
        <v>19</v>
      </c>
      <c r="Q25" s="169" t="s">
        <v>19</v>
      </c>
    </row>
    <row r="26" ht="45" customHeight="1">
      <c r="A26" s="171" t="s">
        <v>21</v>
      </c>
      <c r="B26" s="171" t="s">
        <v>89</v>
      </c>
      <c r="C26" s="171" t="s">
        <v>33</v>
      </c>
      <c r="D26" s="171" t="s">
        <v>90</v>
      </c>
      <c r="E26" s="171" t="s">
        <v>91</v>
      </c>
      <c r="F26" s="172">
        <f>P26</f>
        <v>4161.8400000000001</v>
      </c>
      <c r="G26" s="171" t="s">
        <v>42</v>
      </c>
      <c r="H26" s="173">
        <v>1.4399999999999999</v>
      </c>
      <c r="I26" s="174">
        <v>1.4399999999999999</v>
      </c>
      <c r="J26" s="175">
        <v>0.22109999999999999</v>
      </c>
      <c r="K26" s="176">
        <f>ROUND(I26,2)+(ROUND(I26,2)*J26)</f>
        <v>1.7583839999999999</v>
      </c>
      <c r="L26" s="177">
        <f>ROUND(Q26,2)</f>
        <v>7324.8400000000001</v>
      </c>
      <c r="M26" s="171" t="s">
        <v>19</v>
      </c>
      <c r="N26" s="171" t="s">
        <v>18</v>
      </c>
      <c r="O26" s="171" t="s">
        <v>27</v>
      </c>
      <c r="P26" s="178">
        <v>4161.8400000000001</v>
      </c>
      <c r="Q26" s="179">
        <f>ROUND(K26,2)*P26</f>
        <v>7324.8384000000005</v>
      </c>
    </row>
    <row r="27" ht="45" customHeight="1">
      <c r="A27" s="180" t="s">
        <v>21</v>
      </c>
      <c r="B27" s="180" t="s">
        <v>92</v>
      </c>
      <c r="C27" s="180" t="s">
        <v>61</v>
      </c>
      <c r="D27" s="180" t="s">
        <v>93</v>
      </c>
      <c r="E27" s="180" t="s">
        <v>94</v>
      </c>
      <c r="F27" s="181">
        <f>P27</f>
        <v>2285</v>
      </c>
      <c r="G27" s="180" t="s">
        <v>42</v>
      </c>
      <c r="H27" s="182">
        <v>83.209999999999994</v>
      </c>
      <c r="I27" s="183">
        <v>83.209999999999994</v>
      </c>
      <c r="J27" s="184">
        <v>0.22109999999999999</v>
      </c>
      <c r="K27" s="185">
        <f>ROUND(I27,2)+(ROUND(I27,2)*J27)</f>
        <v>101.60773099999999</v>
      </c>
      <c r="L27" s="186">
        <f>ROUND(Q27,2)</f>
        <v>232178.85000000001</v>
      </c>
      <c r="M27" s="180" t="s">
        <v>19</v>
      </c>
      <c r="N27" s="180" t="s">
        <v>18</v>
      </c>
      <c r="O27" s="180" t="s">
        <v>27</v>
      </c>
      <c r="P27" s="187">
        <v>2285</v>
      </c>
      <c r="Q27" s="188">
        <f>ROUND(K27,2)*P27</f>
        <v>232178.85000000001</v>
      </c>
    </row>
    <row r="28" ht="45" customHeight="1">
      <c r="A28" s="189" t="s">
        <v>21</v>
      </c>
      <c r="B28" s="189" t="s">
        <v>95</v>
      </c>
      <c r="C28" s="189" t="s">
        <v>61</v>
      </c>
      <c r="D28" s="189" t="s">
        <v>96</v>
      </c>
      <c r="E28" s="189" t="s">
        <v>97</v>
      </c>
      <c r="F28" s="190">
        <f>P28</f>
        <v>352.33999999999997</v>
      </c>
      <c r="G28" s="189" t="s">
        <v>42</v>
      </c>
      <c r="H28" s="191">
        <v>100.59999999999999</v>
      </c>
      <c r="I28" s="192">
        <v>100.59999999999999</v>
      </c>
      <c r="J28" s="193">
        <v>0.22109999999999999</v>
      </c>
      <c r="K28" s="194">
        <f>ROUND(I28,2)+(ROUND(I28,2)*J28)</f>
        <v>122.84266</v>
      </c>
      <c r="L28" s="195">
        <f>ROUND(Q28,2)</f>
        <v>43281.449999999997</v>
      </c>
      <c r="M28" s="189" t="s">
        <v>19</v>
      </c>
      <c r="N28" s="189" t="s">
        <v>18</v>
      </c>
      <c r="O28" s="189" t="s">
        <v>27</v>
      </c>
      <c r="P28" s="196">
        <v>352.33999999999997</v>
      </c>
      <c r="Q28" s="197">
        <f>ROUND(K28,2)*P28</f>
        <v>43281.445599999999</v>
      </c>
    </row>
    <row r="29" ht="45" customHeight="1">
      <c r="A29" s="198" t="s">
        <v>21</v>
      </c>
      <c r="B29" s="198" t="s">
        <v>98</v>
      </c>
      <c r="C29" s="198" t="s">
        <v>61</v>
      </c>
      <c r="D29" s="198" t="s">
        <v>96</v>
      </c>
      <c r="E29" s="198" t="s">
        <v>97</v>
      </c>
      <c r="F29" s="199">
        <f>P29</f>
        <v>588.29999999999995</v>
      </c>
      <c r="G29" s="198" t="s">
        <v>42</v>
      </c>
      <c r="H29" s="200">
        <v>100.59999999999999</v>
      </c>
      <c r="I29" s="201">
        <v>100.59999999999999</v>
      </c>
      <c r="J29" s="202">
        <v>0.22109999999999999</v>
      </c>
      <c r="K29" s="203">
        <f>ROUND(I29,2)+(ROUND(I29,2)*J29)</f>
        <v>122.84266</v>
      </c>
      <c r="L29" s="204">
        <f>ROUND(Q29,2)</f>
        <v>72266.770000000004</v>
      </c>
      <c r="M29" s="198" t="s">
        <v>19</v>
      </c>
      <c r="N29" s="198" t="s">
        <v>18</v>
      </c>
      <c r="O29" s="198" t="s">
        <v>27</v>
      </c>
      <c r="P29" s="205">
        <v>588.29999999999995</v>
      </c>
      <c r="Q29" s="206">
        <f>ROUND(K29,2)*P29</f>
        <v>72266.771999999997</v>
      </c>
    </row>
    <row r="30" ht="45" customHeight="1">
      <c r="A30" s="207" t="s">
        <v>21</v>
      </c>
      <c r="B30" s="207" t="s">
        <v>99</v>
      </c>
      <c r="C30" s="207" t="s">
        <v>33</v>
      </c>
      <c r="D30" s="207" t="s">
        <v>100</v>
      </c>
      <c r="E30" s="207" t="s">
        <v>101</v>
      </c>
      <c r="F30" s="208">
        <f>P30</f>
        <v>165.19999999999999</v>
      </c>
      <c r="G30" s="207" t="s">
        <v>42</v>
      </c>
      <c r="H30" s="209">
        <v>258.98000000000002</v>
      </c>
      <c r="I30" s="210">
        <v>258.98000000000002</v>
      </c>
      <c r="J30" s="211">
        <v>0.22109999999999999</v>
      </c>
      <c r="K30" s="212">
        <f>ROUND(I30,2)+(ROUND(I30,2)*J30)</f>
        <v>316.240478</v>
      </c>
      <c r="L30" s="213">
        <f>ROUND(Q30,2)</f>
        <v>52242.849999999999</v>
      </c>
      <c r="M30" s="207" t="s">
        <v>19</v>
      </c>
      <c r="N30" s="207" t="s">
        <v>18</v>
      </c>
      <c r="O30" s="207" t="s">
        <v>27</v>
      </c>
      <c r="P30" s="214">
        <v>165.19999999999999</v>
      </c>
      <c r="Q30" s="215">
        <f>ROUND(K30,2)*P30</f>
        <v>52242.847999999998</v>
      </c>
    </row>
    <row r="31" ht="45" customHeight="1">
      <c r="A31" s="216" t="s">
        <v>21</v>
      </c>
      <c r="B31" s="216" t="s">
        <v>102</v>
      </c>
      <c r="C31" s="216" t="s">
        <v>33</v>
      </c>
      <c r="D31" s="216" t="s">
        <v>82</v>
      </c>
      <c r="E31" s="216" t="s">
        <v>83</v>
      </c>
      <c r="F31" s="217">
        <f>P31</f>
        <v>16.52</v>
      </c>
      <c r="G31" s="216" t="s">
        <v>64</v>
      </c>
      <c r="H31" s="218">
        <v>131.55000000000001</v>
      </c>
      <c r="I31" s="219">
        <v>131.55000000000001</v>
      </c>
      <c r="J31" s="220">
        <v>0.22109999999999999</v>
      </c>
      <c r="K31" s="221">
        <f>ROUND(I31,2)+(ROUND(I31,2)*J31)</f>
        <v>160.635705</v>
      </c>
      <c r="L31" s="222">
        <f>ROUND(Q31,2)</f>
        <v>2653.77</v>
      </c>
      <c r="M31" s="216" t="s">
        <v>19</v>
      </c>
      <c r="N31" s="216" t="s">
        <v>18</v>
      </c>
      <c r="O31" s="216" t="s">
        <v>27</v>
      </c>
      <c r="P31" s="223">
        <v>16.52</v>
      </c>
      <c r="Q31" s="224">
        <f>ROUND(K31,2)*P31</f>
        <v>2653.7727999999997</v>
      </c>
    </row>
    <row r="32" ht="45" customHeight="1">
      <c r="A32" s="225" t="s">
        <v>21</v>
      </c>
      <c r="B32" s="225" t="s">
        <v>103</v>
      </c>
      <c r="C32" s="225" t="s">
        <v>33</v>
      </c>
      <c r="D32" s="225" t="s">
        <v>104</v>
      </c>
      <c r="E32" s="225" t="s">
        <v>105</v>
      </c>
      <c r="F32" s="226">
        <f>P32</f>
        <v>165.19999999999999</v>
      </c>
      <c r="G32" s="225" t="s">
        <v>42</v>
      </c>
      <c r="H32" s="227">
        <v>32.280000000000001</v>
      </c>
      <c r="I32" s="228">
        <v>32.280000000000001</v>
      </c>
      <c r="J32" s="229">
        <v>0.22109999999999999</v>
      </c>
      <c r="K32" s="230">
        <f>ROUND(I32,2)+(ROUND(I32,2)*J32)</f>
        <v>39.417107999999999</v>
      </c>
      <c r="L32" s="231">
        <f>ROUND(Q32,2)</f>
        <v>6512.1800000000003</v>
      </c>
      <c r="M32" s="225" t="s">
        <v>19</v>
      </c>
      <c r="N32" s="225" t="s">
        <v>18</v>
      </c>
      <c r="O32" s="225" t="s">
        <v>27</v>
      </c>
      <c r="P32" s="232">
        <v>165.19999999999999</v>
      </c>
      <c r="Q32" s="233">
        <f>ROUND(K32,2)*P32</f>
        <v>6512.1840000000002</v>
      </c>
    </row>
    <row r="33" ht="45" customHeight="1">
      <c r="A33" s="234" t="s">
        <v>21</v>
      </c>
      <c r="B33" s="234" t="s">
        <v>106</v>
      </c>
      <c r="C33" s="234" t="s">
        <v>33</v>
      </c>
      <c r="D33" s="234" t="s">
        <v>107</v>
      </c>
      <c r="E33" s="234" t="s">
        <v>108</v>
      </c>
      <c r="F33" s="235">
        <f>P33</f>
        <v>967.12</v>
      </c>
      <c r="G33" s="234" t="s">
        <v>109</v>
      </c>
      <c r="H33" s="236">
        <v>40.090000000000003</v>
      </c>
      <c r="I33" s="237">
        <v>40.090000000000003</v>
      </c>
      <c r="J33" s="238">
        <v>0.22109999999999999</v>
      </c>
      <c r="K33" s="239">
        <f>ROUND(I33,2)+(ROUND(I33,2)*J33)</f>
        <v>48.953899000000007</v>
      </c>
      <c r="L33" s="240">
        <f>ROUND(Q33,2)</f>
        <v>47340.519999999997</v>
      </c>
      <c r="M33" s="234" t="s">
        <v>19</v>
      </c>
      <c r="N33" s="234" t="s">
        <v>18</v>
      </c>
      <c r="O33" s="234" t="s">
        <v>27</v>
      </c>
      <c r="P33" s="241">
        <v>967.12</v>
      </c>
      <c r="Q33" s="242">
        <f>ROUND(K33,2)*P33</f>
        <v>47340.524000000005</v>
      </c>
    </row>
    <row r="34" ht="45" customHeight="1">
      <c r="A34" s="243" t="s">
        <v>21</v>
      </c>
      <c r="B34" s="243" t="s">
        <v>110</v>
      </c>
      <c r="C34" s="243" t="s">
        <v>61</v>
      </c>
      <c r="D34" s="243" t="s">
        <v>111</v>
      </c>
      <c r="E34" s="243" t="s">
        <v>112</v>
      </c>
      <c r="F34" s="244">
        <f>P34</f>
        <v>967.12</v>
      </c>
      <c r="G34" s="243" t="s">
        <v>109</v>
      </c>
      <c r="H34" s="245">
        <v>1.6799999999999999</v>
      </c>
      <c r="I34" s="246">
        <v>1.6799999999999999</v>
      </c>
      <c r="J34" s="247">
        <v>0.22109999999999999</v>
      </c>
      <c r="K34" s="248">
        <f>ROUND(I34,2)+(ROUND(I34,2)*J34)</f>
        <v>2.0514479999999997</v>
      </c>
      <c r="L34" s="249">
        <f>ROUND(Q34,2)</f>
        <v>1982.5999999999999</v>
      </c>
      <c r="M34" s="243" t="s">
        <v>19</v>
      </c>
      <c r="N34" s="243" t="s">
        <v>18</v>
      </c>
      <c r="O34" s="243" t="s">
        <v>27</v>
      </c>
      <c r="P34" s="250">
        <v>967.12</v>
      </c>
      <c r="Q34" s="251">
        <f>ROUND(K34,2)*P34</f>
        <v>1982.5959999999998</v>
      </c>
    </row>
    <row r="35" ht="45" customHeight="1">
      <c r="A35" s="252" t="s">
        <v>21</v>
      </c>
      <c r="B35" s="252" t="s">
        <v>113</v>
      </c>
      <c r="C35" s="252" t="s">
        <v>33</v>
      </c>
      <c r="D35" s="252" t="s">
        <v>114</v>
      </c>
      <c r="E35" s="252" t="s">
        <v>115</v>
      </c>
      <c r="F35" s="253">
        <f>P35</f>
        <v>232.5</v>
      </c>
      <c r="G35" s="252" t="s">
        <v>42</v>
      </c>
      <c r="H35" s="254">
        <v>121.7</v>
      </c>
      <c r="I35" s="255">
        <v>121.7</v>
      </c>
      <c r="J35" s="256">
        <v>0.22109999999999999</v>
      </c>
      <c r="K35" s="257">
        <f>ROUND(I35,2)+(ROUND(I35,2)*J35)</f>
        <v>148.60786999999999</v>
      </c>
      <c r="L35" s="258">
        <f>ROUND(Q35,2)</f>
        <v>34551.830000000002</v>
      </c>
      <c r="M35" s="252" t="s">
        <v>19</v>
      </c>
      <c r="N35" s="252" t="s">
        <v>18</v>
      </c>
      <c r="O35" s="252" t="s">
        <v>27</v>
      </c>
      <c r="P35" s="259">
        <v>232.5</v>
      </c>
      <c r="Q35" s="260">
        <f>ROUND(K35,2)*P35</f>
        <v>34551.825000000004</v>
      </c>
    </row>
    <row r="36" ht="45" customHeight="1">
      <c r="A36" s="261" t="s">
        <v>21</v>
      </c>
      <c r="B36" s="261" t="s">
        <v>116</v>
      </c>
      <c r="C36" s="261" t="s">
        <v>33</v>
      </c>
      <c r="D36" s="261" t="s">
        <v>117</v>
      </c>
      <c r="E36" s="261" t="s">
        <v>118</v>
      </c>
      <c r="F36" s="262">
        <f>P36</f>
        <v>513.38999999999999</v>
      </c>
      <c r="G36" s="261" t="s">
        <v>42</v>
      </c>
      <c r="H36" s="263">
        <v>7.8600000000000003</v>
      </c>
      <c r="I36" s="264">
        <v>7.8600000000000003</v>
      </c>
      <c r="J36" s="265">
        <v>0.22109999999999999</v>
      </c>
      <c r="K36" s="266">
        <f>ROUND(I36,2)+(ROUND(I36,2)*J36)</f>
        <v>9.5978460000000005</v>
      </c>
      <c r="L36" s="267">
        <f>ROUND(Q36,2)</f>
        <v>4928.54</v>
      </c>
      <c r="M36" s="261" t="s">
        <v>19</v>
      </c>
      <c r="N36" s="261" t="s">
        <v>18</v>
      </c>
      <c r="O36" s="261" t="s">
        <v>27</v>
      </c>
      <c r="P36" s="268">
        <v>513.38999999999999</v>
      </c>
      <c r="Q36" s="269">
        <f>ROUND(K36,2)*P36</f>
        <v>4928.5439999999999</v>
      </c>
    </row>
    <row r="37" ht="45" customHeight="1">
      <c r="A37" s="270" t="s">
        <v>21</v>
      </c>
      <c r="B37" s="270" t="s">
        <v>119</v>
      </c>
      <c r="C37" s="270" t="s">
        <v>61</v>
      </c>
      <c r="D37" s="270" t="s">
        <v>120</v>
      </c>
      <c r="E37" s="270" t="s">
        <v>121</v>
      </c>
      <c r="F37" s="271">
        <f>P37</f>
        <v>513.38999999999999</v>
      </c>
      <c r="G37" s="270" t="s">
        <v>42</v>
      </c>
      <c r="H37" s="272">
        <v>2.3900000000000001</v>
      </c>
      <c r="I37" s="273">
        <v>2.3900000000000001</v>
      </c>
      <c r="J37" s="274">
        <v>0.22109999999999999</v>
      </c>
      <c r="K37" s="275">
        <f>ROUND(I37,2)+(ROUND(I37,2)*J37)</f>
        <v>2.9184290000000002</v>
      </c>
      <c r="L37" s="276">
        <f>ROUND(Q37,2)</f>
        <v>1499.0999999999999</v>
      </c>
      <c r="M37" s="270" t="s">
        <v>19</v>
      </c>
      <c r="N37" s="270" t="s">
        <v>18</v>
      </c>
      <c r="O37" s="270" t="s">
        <v>27</v>
      </c>
      <c r="P37" s="277">
        <v>513.38999999999999</v>
      </c>
      <c r="Q37" s="278">
        <f>ROUND(K37,2)*P37</f>
        <v>1499.0988</v>
      </c>
    </row>
    <row r="38" ht="45" customHeight="1">
      <c r="A38" s="279" t="s">
        <v>21</v>
      </c>
      <c r="B38" s="279" t="s">
        <v>122</v>
      </c>
      <c r="C38" s="279" t="s">
        <v>33</v>
      </c>
      <c r="D38" s="279" t="s">
        <v>123</v>
      </c>
      <c r="E38" s="279" t="s">
        <v>124</v>
      </c>
      <c r="F38" s="280">
        <f>P38</f>
        <v>513.38999999999999</v>
      </c>
      <c r="G38" s="279" t="s">
        <v>42</v>
      </c>
      <c r="H38" s="281">
        <v>28.649999999999999</v>
      </c>
      <c r="I38" s="282">
        <v>28.649999999999999</v>
      </c>
      <c r="J38" s="283">
        <v>0.22109999999999999</v>
      </c>
      <c r="K38" s="284">
        <f>ROUND(I38,2)+(ROUND(I38,2)*J38)</f>
        <v>34.984515000000002</v>
      </c>
      <c r="L38" s="285">
        <f>ROUND(Q38,2)</f>
        <v>17958.380000000001</v>
      </c>
      <c r="M38" s="279" t="s">
        <v>19</v>
      </c>
      <c r="N38" s="279" t="s">
        <v>18</v>
      </c>
      <c r="O38" s="279" t="s">
        <v>27</v>
      </c>
      <c r="P38" s="286">
        <v>513.38999999999999</v>
      </c>
      <c r="Q38" s="287">
        <f>ROUND(K38,2)*P38</f>
        <v>17958.382199999996</v>
      </c>
    </row>
    <row r="39" ht="45" customHeight="1">
      <c r="A39" s="288" t="s">
        <v>21</v>
      </c>
      <c r="B39" s="288" t="s">
        <v>125</v>
      </c>
      <c r="C39" s="288" t="s">
        <v>33</v>
      </c>
      <c r="D39" s="288" t="s">
        <v>126</v>
      </c>
      <c r="E39" s="288" t="s">
        <v>127</v>
      </c>
      <c r="F39" s="289">
        <f>P39</f>
        <v>513.38999999999999</v>
      </c>
      <c r="G39" s="288" t="s">
        <v>42</v>
      </c>
      <c r="H39" s="290">
        <v>58.329999999999998</v>
      </c>
      <c r="I39" s="291">
        <v>58.329999999999998</v>
      </c>
      <c r="J39" s="292">
        <v>0.22109999999999999</v>
      </c>
      <c r="K39" s="293">
        <f>ROUND(I39,2)+(ROUND(I39,2)*J39)</f>
        <v>71.226763000000005</v>
      </c>
      <c r="L39" s="294">
        <f>ROUND(Q39,2)</f>
        <v>36568.769999999997</v>
      </c>
      <c r="M39" s="288" t="s">
        <v>19</v>
      </c>
      <c r="N39" s="288" t="s">
        <v>18</v>
      </c>
      <c r="O39" s="288" t="s">
        <v>27</v>
      </c>
      <c r="P39" s="295">
        <v>513.38999999999999</v>
      </c>
      <c r="Q39" s="296">
        <f>ROUND(K39,2)*P39</f>
        <v>36568.769700000004</v>
      </c>
    </row>
    <row r="40" ht="45" customHeight="1">
      <c r="A40" s="297" t="s">
        <v>21</v>
      </c>
      <c r="B40" s="297" t="s">
        <v>128</v>
      </c>
      <c r="C40" s="297" t="s">
        <v>33</v>
      </c>
      <c r="D40" s="297" t="s">
        <v>129</v>
      </c>
      <c r="E40" s="297" t="s">
        <v>130</v>
      </c>
      <c r="F40" s="298">
        <f>P40</f>
        <v>27.329999999999998</v>
      </c>
      <c r="G40" s="297" t="s">
        <v>131</v>
      </c>
      <c r="H40" s="299">
        <v>23.760000000000002</v>
      </c>
      <c r="I40" s="300">
        <v>23.760000000000002</v>
      </c>
      <c r="J40" s="301">
        <v>0.22109999999999999</v>
      </c>
      <c r="K40" s="302">
        <f>ROUND(I40,2)+(ROUND(I40,2)*J40)</f>
        <v>29.013336000000002</v>
      </c>
      <c r="L40" s="303">
        <f>ROUND(Q40,2)</f>
        <v>792.84000000000003</v>
      </c>
      <c r="M40" s="297" t="s">
        <v>19</v>
      </c>
      <c r="N40" s="297" t="s">
        <v>18</v>
      </c>
      <c r="O40" s="297" t="s">
        <v>27</v>
      </c>
      <c r="P40" s="304">
        <v>27.329999999999998</v>
      </c>
      <c r="Q40" s="305">
        <f>ROUND(K40,2)*P40</f>
        <v>792.8433</v>
      </c>
    </row>
    <row r="41" ht="45" customHeight="1">
      <c r="A41" s="306" t="s">
        <v>21</v>
      </c>
      <c r="B41" s="306" t="s">
        <v>132</v>
      </c>
      <c r="C41" s="306" t="s">
        <v>33</v>
      </c>
      <c r="D41" s="306" t="s">
        <v>133</v>
      </c>
      <c r="E41" s="306" t="s">
        <v>134</v>
      </c>
      <c r="F41" s="307">
        <f>P41</f>
        <v>513.38999999999999</v>
      </c>
      <c r="G41" s="306" t="s">
        <v>42</v>
      </c>
      <c r="H41" s="308">
        <v>4.1799999999999997</v>
      </c>
      <c r="I41" s="309">
        <v>4.1799999999999997</v>
      </c>
      <c r="J41" s="310">
        <v>0.22109999999999999</v>
      </c>
      <c r="K41" s="311">
        <f>ROUND(I41,2)+(ROUND(I41,2)*J41)</f>
        <v>5.1041979999999993</v>
      </c>
      <c r="L41" s="312">
        <f>ROUND(Q41,2)</f>
        <v>2618.29</v>
      </c>
      <c r="M41" s="306" t="s">
        <v>19</v>
      </c>
      <c r="N41" s="306" t="s">
        <v>18</v>
      </c>
      <c r="O41" s="306" t="s">
        <v>27</v>
      </c>
      <c r="P41" s="313">
        <v>513.38999999999999</v>
      </c>
      <c r="Q41" s="314">
        <f>ROUND(K41,2)*P41</f>
        <v>2618.2889999999998</v>
      </c>
    </row>
    <row r="42" ht="45" customHeight="1">
      <c r="A42" s="315" t="s">
        <v>21</v>
      </c>
      <c r="B42" s="315" t="s">
        <v>135</v>
      </c>
      <c r="C42" s="315" t="s">
        <v>33</v>
      </c>
      <c r="D42" s="315" t="s">
        <v>136</v>
      </c>
      <c r="E42" s="315" t="s">
        <v>137</v>
      </c>
      <c r="F42" s="316">
        <f>P42</f>
        <v>86.060000000000002</v>
      </c>
      <c r="G42" s="315" t="s">
        <v>42</v>
      </c>
      <c r="H42" s="317">
        <v>11.640000000000001</v>
      </c>
      <c r="I42" s="318">
        <v>11.640000000000001</v>
      </c>
      <c r="J42" s="319">
        <v>0.22109999999999999</v>
      </c>
      <c r="K42" s="320">
        <f>ROUND(I42,2)+(ROUND(I42,2)*J42)</f>
        <v>14.213604</v>
      </c>
      <c r="L42" s="321">
        <f>ROUND(Q42,2)</f>
        <v>1222.9100000000001</v>
      </c>
      <c r="M42" s="315" t="s">
        <v>19</v>
      </c>
      <c r="N42" s="315" t="s">
        <v>18</v>
      </c>
      <c r="O42" s="315" t="s">
        <v>27</v>
      </c>
      <c r="P42" s="322">
        <v>86.060000000000002</v>
      </c>
      <c r="Q42" s="323">
        <f>ROUND(K42,2)*P42</f>
        <v>1222.9126000000001</v>
      </c>
    </row>
    <row r="43" ht="45" customHeight="1">
      <c r="A43" s="325" t="s">
        <v>17</v>
      </c>
      <c r="B43" s="325" t="s">
        <v>138</v>
      </c>
      <c r="C43" s="325" t="s">
        <v>19</v>
      </c>
      <c r="D43" s="325" t="s">
        <v>19</v>
      </c>
      <c r="E43" s="325" t="s">
        <v>139</v>
      </c>
      <c r="F43" s="325" t="s">
        <v>19</v>
      </c>
      <c r="G43" s="325" t="s">
        <v>19</v>
      </c>
      <c r="H43" s="325" t="s">
        <v>19</v>
      </c>
      <c r="I43" s="325" t="s">
        <v>19</v>
      </c>
      <c r="J43" s="325" t="s">
        <v>19</v>
      </c>
      <c r="K43" s="325" t="s">
        <v>19</v>
      </c>
      <c r="L43" s="326">
        <f>ROUND(L44,2)+ROUND(L45,2)+ROUND(L46,2)+ROUND(L47,2)+ROUND(L48,2)</f>
        <v>35857.779999999999</v>
      </c>
      <c r="M43" s="325" t="s">
        <v>19</v>
      </c>
      <c r="N43" s="325" t="s">
        <v>19</v>
      </c>
      <c r="O43" s="325" t="s">
        <v>19</v>
      </c>
      <c r="P43" s="325" t="s">
        <v>19</v>
      </c>
      <c r="Q43" s="325" t="s">
        <v>19</v>
      </c>
    </row>
    <row r="44" ht="45" customHeight="1">
      <c r="A44" s="327" t="s">
        <v>21</v>
      </c>
      <c r="B44" s="327" t="s">
        <v>140</v>
      </c>
      <c r="C44" s="327" t="s">
        <v>33</v>
      </c>
      <c r="D44" s="327" t="s">
        <v>141</v>
      </c>
      <c r="E44" s="327" t="s">
        <v>142</v>
      </c>
      <c r="F44" s="328">
        <f>P44</f>
        <v>1</v>
      </c>
      <c r="G44" s="327" t="s">
        <v>26</v>
      </c>
      <c r="H44" s="329">
        <v>5046.04</v>
      </c>
      <c r="I44" s="330">
        <v>5046.04</v>
      </c>
      <c r="J44" s="331">
        <v>0.22109999999999999</v>
      </c>
      <c r="K44" s="332">
        <f>ROUND(I44,2)+(ROUND(I44,2)*J44)</f>
        <v>6161.7194440000003</v>
      </c>
      <c r="L44" s="333">
        <f>ROUND(Q44,2)</f>
        <v>6161.7200000000003</v>
      </c>
      <c r="M44" s="327" t="s">
        <v>19</v>
      </c>
      <c r="N44" s="327" t="s">
        <v>18</v>
      </c>
      <c r="O44" s="327" t="s">
        <v>27</v>
      </c>
      <c r="P44" s="334">
        <v>1</v>
      </c>
      <c r="Q44" s="335">
        <f>ROUND(K44,2)*P44</f>
        <v>6161.7200000000003</v>
      </c>
    </row>
    <row r="45" ht="45" customHeight="1">
      <c r="A45" s="336" t="s">
        <v>21</v>
      </c>
      <c r="B45" s="336" t="s">
        <v>143</v>
      </c>
      <c r="C45" s="336" t="s">
        <v>33</v>
      </c>
      <c r="D45" s="336" t="s">
        <v>144</v>
      </c>
      <c r="E45" s="336" t="s">
        <v>145</v>
      </c>
      <c r="F45" s="337">
        <f>P45</f>
        <v>1</v>
      </c>
      <c r="G45" s="336" t="s">
        <v>26</v>
      </c>
      <c r="H45" s="338">
        <v>3765.4699999999998</v>
      </c>
      <c r="I45" s="339">
        <v>3765.4699999999998</v>
      </c>
      <c r="J45" s="340">
        <v>0.22109999999999999</v>
      </c>
      <c r="K45" s="341">
        <f>ROUND(I45,2)+(ROUND(I45,2)*J45)</f>
        <v>4598.0154169999996</v>
      </c>
      <c r="L45" s="342">
        <f>ROUND(Q45,2)</f>
        <v>4598.0200000000004</v>
      </c>
      <c r="M45" s="336" t="s">
        <v>19</v>
      </c>
      <c r="N45" s="336" t="s">
        <v>18</v>
      </c>
      <c r="O45" s="336" t="s">
        <v>27</v>
      </c>
      <c r="P45" s="343">
        <v>1</v>
      </c>
      <c r="Q45" s="344">
        <f>ROUND(K45,2)*P45</f>
        <v>4598.0200000000004</v>
      </c>
    </row>
    <row r="46" ht="45" customHeight="1">
      <c r="A46" s="345" t="s">
        <v>21</v>
      </c>
      <c r="B46" s="345" t="s">
        <v>146</v>
      </c>
      <c r="C46" s="345" t="s">
        <v>33</v>
      </c>
      <c r="D46" s="345" t="s">
        <v>147</v>
      </c>
      <c r="E46" s="345" t="s">
        <v>148</v>
      </c>
      <c r="F46" s="346">
        <f>P46</f>
        <v>1</v>
      </c>
      <c r="G46" s="345" t="s">
        <v>26</v>
      </c>
      <c r="H46" s="347">
        <v>3903.6300000000001</v>
      </c>
      <c r="I46" s="348">
        <v>3903.6300000000001</v>
      </c>
      <c r="J46" s="349">
        <v>0.22109999999999999</v>
      </c>
      <c r="K46" s="350">
        <f>ROUND(I46,2)+(ROUND(I46,2)*J46)</f>
        <v>4766.7225930000004</v>
      </c>
      <c r="L46" s="351">
        <f>ROUND(Q46,2)</f>
        <v>4766.7200000000003</v>
      </c>
      <c r="M46" s="345" t="s">
        <v>19</v>
      </c>
      <c r="N46" s="345" t="s">
        <v>18</v>
      </c>
      <c r="O46" s="345" t="s">
        <v>27</v>
      </c>
      <c r="P46" s="352">
        <v>1</v>
      </c>
      <c r="Q46" s="353">
        <f>ROUND(K46,2)*P46</f>
        <v>4766.7200000000003</v>
      </c>
    </row>
    <row r="47" ht="45" customHeight="1">
      <c r="A47" s="354" t="s">
        <v>21</v>
      </c>
      <c r="B47" s="354" t="s">
        <v>149</v>
      </c>
      <c r="C47" s="354" t="s">
        <v>33</v>
      </c>
      <c r="D47" s="354" t="s">
        <v>150</v>
      </c>
      <c r="E47" s="354" t="s">
        <v>151</v>
      </c>
      <c r="F47" s="355">
        <f>P47</f>
        <v>1</v>
      </c>
      <c r="G47" s="354" t="s">
        <v>26</v>
      </c>
      <c r="H47" s="356">
        <v>13270</v>
      </c>
      <c r="I47" s="357">
        <v>13270</v>
      </c>
      <c r="J47" s="358">
        <v>0.22109999999999999</v>
      </c>
      <c r="K47" s="359">
        <f>ROUND(I47,2)+(ROUND(I47,2)*J47)</f>
        <v>16203.996999999999</v>
      </c>
      <c r="L47" s="360">
        <f>ROUND(Q47,2)</f>
        <v>16204</v>
      </c>
      <c r="M47" s="354" t="s">
        <v>19</v>
      </c>
      <c r="N47" s="354" t="s">
        <v>18</v>
      </c>
      <c r="O47" s="354" t="s">
        <v>27</v>
      </c>
      <c r="P47" s="361">
        <v>1</v>
      </c>
      <c r="Q47" s="362">
        <f>ROUND(K47,2)*P47</f>
        <v>16204</v>
      </c>
    </row>
    <row r="48" ht="45" customHeight="1">
      <c r="A48" s="363" t="s">
        <v>21</v>
      </c>
      <c r="B48" s="363" t="s">
        <v>152</v>
      </c>
      <c r="C48" s="363" t="s">
        <v>33</v>
      </c>
      <c r="D48" s="363" t="s">
        <v>153</v>
      </c>
      <c r="E48" s="363" t="s">
        <v>154</v>
      </c>
      <c r="F48" s="364">
        <f>P48</f>
        <v>2</v>
      </c>
      <c r="G48" s="363" t="s">
        <v>26</v>
      </c>
      <c r="H48" s="365">
        <v>1690</v>
      </c>
      <c r="I48" s="366">
        <v>1690</v>
      </c>
      <c r="J48" s="367">
        <v>0.22109999999999999</v>
      </c>
      <c r="K48" s="368">
        <f>ROUND(I48,2)+(ROUND(I48,2)*J48)</f>
        <v>2063.6590000000001</v>
      </c>
      <c r="L48" s="369">
        <f>ROUND(Q48,2)</f>
        <v>4127.3199999999997</v>
      </c>
      <c r="M48" s="363" t="s">
        <v>19</v>
      </c>
      <c r="N48" s="363" t="s">
        <v>18</v>
      </c>
      <c r="O48" s="363" t="s">
        <v>27</v>
      </c>
      <c r="P48" s="370">
        <v>2</v>
      </c>
      <c r="Q48" s="371">
        <f>ROUND(K48,2)*P48</f>
        <v>4127.3199999999997</v>
      </c>
    </row>
    <row r="49" ht="45" customHeight="1">
      <c r="A49" s="373" t="s">
        <v>17</v>
      </c>
      <c r="B49" s="373" t="s">
        <v>155</v>
      </c>
      <c r="C49" s="373" t="s">
        <v>19</v>
      </c>
      <c r="D49" s="373" t="s">
        <v>19</v>
      </c>
      <c r="E49" s="373" t="s">
        <v>156</v>
      </c>
      <c r="F49" s="373" t="s">
        <v>19</v>
      </c>
      <c r="G49" s="373" t="s">
        <v>19</v>
      </c>
      <c r="H49" s="373" t="s">
        <v>19</v>
      </c>
      <c r="I49" s="373" t="s">
        <v>19</v>
      </c>
      <c r="J49" s="373" t="s">
        <v>19</v>
      </c>
      <c r="K49" s="373" t="s">
        <v>19</v>
      </c>
      <c r="L49" s="374">
        <f>ROUND(L50,2)+ROUND(L51,2)+ROUND(L52,2)+ROUND(L53,2)+ROUND(L54,2)+ROUND(L55,2)+ROUND(L56,2)+ROUND(L57,2)+ROUND(L58,2)+ROUND(L59,2)+ROUND(L60,2)</f>
        <v>37270.150000000001</v>
      </c>
      <c r="M49" s="373" t="s">
        <v>19</v>
      </c>
      <c r="N49" s="373" t="s">
        <v>19</v>
      </c>
      <c r="O49" s="373" t="s">
        <v>19</v>
      </c>
      <c r="P49" s="373" t="s">
        <v>19</v>
      </c>
      <c r="Q49" s="373" t="s">
        <v>19</v>
      </c>
    </row>
    <row r="50" ht="45" customHeight="1">
      <c r="A50" s="375" t="s">
        <v>21</v>
      </c>
      <c r="B50" s="375" t="s">
        <v>157</v>
      </c>
      <c r="C50" s="375" t="s">
        <v>33</v>
      </c>
      <c r="D50" s="375" t="s">
        <v>158</v>
      </c>
      <c r="E50" s="375" t="s">
        <v>159</v>
      </c>
      <c r="F50" s="376">
        <f>P50</f>
        <v>1</v>
      </c>
      <c r="G50" s="375" t="s">
        <v>26</v>
      </c>
      <c r="H50" s="377">
        <v>2835.4099999999999</v>
      </c>
      <c r="I50" s="378">
        <v>2835.4099999999999</v>
      </c>
      <c r="J50" s="379">
        <v>0.22109999999999999</v>
      </c>
      <c r="K50" s="380">
        <f>ROUND(I50,2)+(ROUND(I50,2)*J50)</f>
        <v>3462.3191509999997</v>
      </c>
      <c r="L50" s="381">
        <f>ROUND(Q50,2)</f>
        <v>3462.3200000000002</v>
      </c>
      <c r="M50" s="375" t="s">
        <v>19</v>
      </c>
      <c r="N50" s="375" t="s">
        <v>18</v>
      </c>
      <c r="O50" s="375" t="s">
        <v>27</v>
      </c>
      <c r="P50" s="382">
        <v>1</v>
      </c>
      <c r="Q50" s="383">
        <f>ROUND(K50,2)*P50</f>
        <v>3462.3200000000002</v>
      </c>
    </row>
    <row r="51" ht="45" customHeight="1">
      <c r="A51" s="384" t="s">
        <v>21</v>
      </c>
      <c r="B51" s="384" t="s">
        <v>160</v>
      </c>
      <c r="C51" s="384" t="s">
        <v>33</v>
      </c>
      <c r="D51" s="384" t="s">
        <v>161</v>
      </c>
      <c r="E51" s="384" t="s">
        <v>162</v>
      </c>
      <c r="F51" s="385">
        <f>P51</f>
        <v>1</v>
      </c>
      <c r="G51" s="384" t="s">
        <v>26</v>
      </c>
      <c r="H51" s="386">
        <v>2405.4099999999999</v>
      </c>
      <c r="I51" s="387">
        <v>2405.4099999999999</v>
      </c>
      <c r="J51" s="388">
        <v>0.22109999999999999</v>
      </c>
      <c r="K51" s="389">
        <f>ROUND(I51,2)+(ROUND(I51,2)*J51)</f>
        <v>2937.2461509999998</v>
      </c>
      <c r="L51" s="390">
        <f>ROUND(Q51,2)</f>
        <v>2937.25</v>
      </c>
      <c r="M51" s="384" t="s">
        <v>19</v>
      </c>
      <c r="N51" s="384" t="s">
        <v>18</v>
      </c>
      <c r="O51" s="384" t="s">
        <v>27</v>
      </c>
      <c r="P51" s="391">
        <v>1</v>
      </c>
      <c r="Q51" s="392">
        <f>ROUND(K51,2)*P51</f>
        <v>2937.25</v>
      </c>
    </row>
    <row r="52" ht="45" customHeight="1">
      <c r="A52" s="393" t="s">
        <v>21</v>
      </c>
      <c r="B52" s="393" t="s">
        <v>163</v>
      </c>
      <c r="C52" s="393" t="s">
        <v>33</v>
      </c>
      <c r="D52" s="393" t="s">
        <v>164</v>
      </c>
      <c r="E52" s="393" t="s">
        <v>165</v>
      </c>
      <c r="F52" s="394">
        <f>P52</f>
        <v>1</v>
      </c>
      <c r="G52" s="393" t="s">
        <v>26</v>
      </c>
      <c r="H52" s="395">
        <v>2663.4099999999999</v>
      </c>
      <c r="I52" s="396">
        <v>2663.4099999999999</v>
      </c>
      <c r="J52" s="397">
        <v>0.22109999999999999</v>
      </c>
      <c r="K52" s="398">
        <f>ROUND(I52,2)+(ROUND(I52,2)*J52)</f>
        <v>3252.2899509999997</v>
      </c>
      <c r="L52" s="399">
        <f>ROUND(Q52,2)</f>
        <v>3252.29</v>
      </c>
      <c r="M52" s="393" t="s">
        <v>19</v>
      </c>
      <c r="N52" s="393" t="s">
        <v>18</v>
      </c>
      <c r="O52" s="393" t="s">
        <v>27</v>
      </c>
      <c r="P52" s="400">
        <v>1</v>
      </c>
      <c r="Q52" s="401">
        <f>ROUND(K52,2)*P52</f>
        <v>3252.29</v>
      </c>
    </row>
    <row r="53" ht="45" customHeight="1">
      <c r="A53" s="402" t="s">
        <v>21</v>
      </c>
      <c r="B53" s="402" t="s">
        <v>166</v>
      </c>
      <c r="C53" s="402" t="s">
        <v>33</v>
      </c>
      <c r="D53" s="402" t="s">
        <v>167</v>
      </c>
      <c r="E53" s="402" t="s">
        <v>168</v>
      </c>
      <c r="F53" s="403">
        <f>P53</f>
        <v>1</v>
      </c>
      <c r="G53" s="402" t="s">
        <v>26</v>
      </c>
      <c r="H53" s="404">
        <v>2749.4099999999999</v>
      </c>
      <c r="I53" s="405">
        <v>2749.4099999999999</v>
      </c>
      <c r="J53" s="406">
        <v>0.22109999999999999</v>
      </c>
      <c r="K53" s="407">
        <f>ROUND(I53,2)+(ROUND(I53,2)*J53)</f>
        <v>3357.3045509999997</v>
      </c>
      <c r="L53" s="408">
        <f>ROUND(Q53,2)</f>
        <v>3357.3000000000002</v>
      </c>
      <c r="M53" s="402" t="s">
        <v>19</v>
      </c>
      <c r="N53" s="402" t="s">
        <v>18</v>
      </c>
      <c r="O53" s="402" t="s">
        <v>27</v>
      </c>
      <c r="P53" s="409">
        <v>1</v>
      </c>
      <c r="Q53" s="410">
        <f>ROUND(K53,2)*P53</f>
        <v>3357.3000000000002</v>
      </c>
    </row>
    <row r="54" ht="45" customHeight="1">
      <c r="A54" s="411" t="s">
        <v>21</v>
      </c>
      <c r="B54" s="411" t="s">
        <v>169</v>
      </c>
      <c r="C54" s="411" t="s">
        <v>33</v>
      </c>
      <c r="D54" s="411" t="s">
        <v>170</v>
      </c>
      <c r="E54" s="411" t="s">
        <v>171</v>
      </c>
      <c r="F54" s="412">
        <f>P54</f>
        <v>1</v>
      </c>
      <c r="G54" s="411" t="s">
        <v>26</v>
      </c>
      <c r="H54" s="413">
        <v>863.63</v>
      </c>
      <c r="I54" s="414">
        <v>863.63</v>
      </c>
      <c r="J54" s="415">
        <v>0.22109999999999999</v>
      </c>
      <c r="K54" s="416">
        <f>ROUND(I54,2)+(ROUND(I54,2)*J54)</f>
        <v>1054.578593</v>
      </c>
      <c r="L54" s="417">
        <f>ROUND(Q54,2)</f>
        <v>1054.5799999999999</v>
      </c>
      <c r="M54" s="411" t="s">
        <v>19</v>
      </c>
      <c r="N54" s="411" t="s">
        <v>18</v>
      </c>
      <c r="O54" s="411" t="s">
        <v>27</v>
      </c>
      <c r="P54" s="418">
        <v>1</v>
      </c>
      <c r="Q54" s="419">
        <f>ROUND(K54,2)*P54</f>
        <v>1054.5799999999999</v>
      </c>
    </row>
    <row r="55" ht="45" customHeight="1">
      <c r="A55" s="420" t="s">
        <v>21</v>
      </c>
      <c r="B55" s="420" t="s">
        <v>172</v>
      </c>
      <c r="C55" s="420" t="s">
        <v>61</v>
      </c>
      <c r="D55" s="420" t="s">
        <v>173</v>
      </c>
      <c r="E55" s="420" t="s">
        <v>174</v>
      </c>
      <c r="F55" s="421">
        <f>P55</f>
        <v>1</v>
      </c>
      <c r="G55" s="420" t="s">
        <v>26</v>
      </c>
      <c r="H55" s="422">
        <v>4879.2399999999998</v>
      </c>
      <c r="I55" s="423">
        <v>4879.2399999999998</v>
      </c>
      <c r="J55" s="424">
        <v>0.22109999999999999</v>
      </c>
      <c r="K55" s="425">
        <f>ROUND(I55,2)+(ROUND(I55,2)*J55)</f>
        <v>5958.0399639999996</v>
      </c>
      <c r="L55" s="426">
        <f>ROUND(Q55,2)</f>
        <v>5958.04</v>
      </c>
      <c r="M55" s="420" t="s">
        <v>19</v>
      </c>
      <c r="N55" s="420" t="s">
        <v>18</v>
      </c>
      <c r="O55" s="420" t="s">
        <v>27</v>
      </c>
      <c r="P55" s="427">
        <v>1</v>
      </c>
      <c r="Q55" s="428">
        <f>ROUND(K55,2)*P55</f>
        <v>5958.04</v>
      </c>
    </row>
    <row r="56" ht="45" customHeight="1">
      <c r="A56" s="429" t="s">
        <v>21</v>
      </c>
      <c r="B56" s="429" t="s">
        <v>175</v>
      </c>
      <c r="C56" s="429" t="s">
        <v>33</v>
      </c>
      <c r="D56" s="429" t="s">
        <v>176</v>
      </c>
      <c r="E56" s="429" t="s">
        <v>177</v>
      </c>
      <c r="F56" s="430">
        <f>P56</f>
        <v>1</v>
      </c>
      <c r="G56" s="429" t="s">
        <v>26</v>
      </c>
      <c r="H56" s="431">
        <v>2663.4099999999999</v>
      </c>
      <c r="I56" s="432">
        <v>2663.4099999999999</v>
      </c>
      <c r="J56" s="433">
        <v>0.22109999999999999</v>
      </c>
      <c r="K56" s="434">
        <f>ROUND(I56,2)+(ROUND(I56,2)*J56)</f>
        <v>3252.2899509999997</v>
      </c>
      <c r="L56" s="435">
        <f>ROUND(Q56,2)</f>
        <v>3252.29</v>
      </c>
      <c r="M56" s="429" t="s">
        <v>19</v>
      </c>
      <c r="N56" s="429" t="s">
        <v>18</v>
      </c>
      <c r="O56" s="429" t="s">
        <v>27</v>
      </c>
      <c r="P56" s="436">
        <v>1</v>
      </c>
      <c r="Q56" s="437">
        <f>ROUND(K56,2)*P56</f>
        <v>3252.29</v>
      </c>
    </row>
    <row r="57" ht="45" customHeight="1">
      <c r="A57" s="438" t="s">
        <v>21</v>
      </c>
      <c r="B57" s="438" t="s">
        <v>178</v>
      </c>
      <c r="C57" s="438" t="s">
        <v>33</v>
      </c>
      <c r="D57" s="438" t="s">
        <v>179</v>
      </c>
      <c r="E57" s="438" t="s">
        <v>180</v>
      </c>
      <c r="F57" s="439">
        <f>P57</f>
        <v>1</v>
      </c>
      <c r="G57" s="438" t="s">
        <v>26</v>
      </c>
      <c r="H57" s="440">
        <v>2491.8899999999999</v>
      </c>
      <c r="I57" s="441">
        <v>2491.8899999999999</v>
      </c>
      <c r="J57" s="442">
        <v>0.22109999999999999</v>
      </c>
      <c r="K57" s="443">
        <f>ROUND(I57,2)+(ROUND(I57,2)*J57)</f>
        <v>3042.8468789999997</v>
      </c>
      <c r="L57" s="444">
        <f>ROUND(Q57,2)</f>
        <v>3042.8499999999999</v>
      </c>
      <c r="M57" s="438" t="s">
        <v>19</v>
      </c>
      <c r="N57" s="438" t="s">
        <v>18</v>
      </c>
      <c r="O57" s="438" t="s">
        <v>27</v>
      </c>
      <c r="P57" s="445">
        <v>1</v>
      </c>
      <c r="Q57" s="446">
        <f>ROUND(K57,2)*P57</f>
        <v>3042.8499999999999</v>
      </c>
    </row>
    <row r="58" ht="45" customHeight="1">
      <c r="A58" s="447" t="s">
        <v>21</v>
      </c>
      <c r="B58" s="447" t="s">
        <v>181</v>
      </c>
      <c r="C58" s="447" t="s">
        <v>33</v>
      </c>
      <c r="D58" s="447" t="s">
        <v>182</v>
      </c>
      <c r="E58" s="447" t="s">
        <v>183</v>
      </c>
      <c r="F58" s="448">
        <f>P58</f>
        <v>1</v>
      </c>
      <c r="G58" s="447" t="s">
        <v>26</v>
      </c>
      <c r="H58" s="449">
        <v>2873.9299999999998</v>
      </c>
      <c r="I58" s="450">
        <v>2873.9299999999998</v>
      </c>
      <c r="J58" s="451">
        <v>0.22109999999999999</v>
      </c>
      <c r="K58" s="452">
        <f>ROUND(I58,2)+(ROUND(I58,2)*J58)</f>
        <v>3509.3559229999996</v>
      </c>
      <c r="L58" s="453">
        <f>ROUND(Q58,2)</f>
        <v>3509.3600000000001</v>
      </c>
      <c r="M58" s="447" t="s">
        <v>19</v>
      </c>
      <c r="N58" s="447" t="s">
        <v>18</v>
      </c>
      <c r="O58" s="447" t="s">
        <v>27</v>
      </c>
      <c r="P58" s="454">
        <v>1</v>
      </c>
      <c r="Q58" s="455">
        <f>ROUND(K58,2)*P58</f>
        <v>3509.3600000000001</v>
      </c>
    </row>
    <row r="59" ht="45" customHeight="1">
      <c r="A59" s="456" t="s">
        <v>21</v>
      </c>
      <c r="B59" s="456" t="s">
        <v>184</v>
      </c>
      <c r="C59" s="456" t="s">
        <v>33</v>
      </c>
      <c r="D59" s="456" t="s">
        <v>185</v>
      </c>
      <c r="E59" s="456" t="s">
        <v>186</v>
      </c>
      <c r="F59" s="457">
        <f>P59</f>
        <v>1</v>
      </c>
      <c r="G59" s="456" t="s">
        <v>26</v>
      </c>
      <c r="H59" s="458">
        <v>4212.4099999999999</v>
      </c>
      <c r="I59" s="459">
        <v>4212.4099999999999</v>
      </c>
      <c r="J59" s="460">
        <v>0.22109999999999999</v>
      </c>
      <c r="K59" s="461">
        <f>ROUND(I59,2)+(ROUND(I59,2)*J59)</f>
        <v>5143.7738509999999</v>
      </c>
      <c r="L59" s="462">
        <f>ROUND(Q59,2)</f>
        <v>5143.7700000000004</v>
      </c>
      <c r="M59" s="456" t="s">
        <v>19</v>
      </c>
      <c r="N59" s="456" t="s">
        <v>18</v>
      </c>
      <c r="O59" s="456" t="s">
        <v>27</v>
      </c>
      <c r="P59" s="463">
        <v>1</v>
      </c>
      <c r="Q59" s="464">
        <f>ROUND(K59,2)*P59</f>
        <v>5143.7700000000004</v>
      </c>
    </row>
    <row r="60" ht="45" customHeight="1">
      <c r="A60" s="465" t="s">
        <v>21</v>
      </c>
      <c r="B60" s="465" t="s">
        <v>187</v>
      </c>
      <c r="C60" s="465" t="s">
        <v>33</v>
      </c>
      <c r="D60" s="465" t="s">
        <v>188</v>
      </c>
      <c r="E60" s="465" t="s">
        <v>189</v>
      </c>
      <c r="F60" s="466">
        <f>P60</f>
        <v>1</v>
      </c>
      <c r="G60" s="465" t="s">
        <v>26</v>
      </c>
      <c r="H60" s="467">
        <v>1883.6300000000001</v>
      </c>
      <c r="I60" s="468">
        <v>1883.6300000000001</v>
      </c>
      <c r="J60" s="469">
        <v>0.22109999999999999</v>
      </c>
      <c r="K60" s="470">
        <f>ROUND(I60,2)+(ROUND(I60,2)*J60)</f>
        <v>2300.1005930000001</v>
      </c>
      <c r="L60" s="471">
        <f>ROUND(Q60,2)</f>
        <v>2300.0999999999999</v>
      </c>
      <c r="M60" s="465" t="s">
        <v>19</v>
      </c>
      <c r="N60" s="465" t="s">
        <v>18</v>
      </c>
      <c r="O60" s="465" t="s">
        <v>27</v>
      </c>
      <c r="P60" s="472">
        <v>1</v>
      </c>
      <c r="Q60" s="473">
        <f>ROUND(K60,2)*P60</f>
        <v>2300.0999999999999</v>
      </c>
    </row>
    <row r="61" ht="45" customHeight="1">
      <c r="A61" s="475" t="s">
        <v>17</v>
      </c>
      <c r="B61" s="475" t="s">
        <v>190</v>
      </c>
      <c r="C61" s="475" t="s">
        <v>19</v>
      </c>
      <c r="D61" s="475" t="s">
        <v>19</v>
      </c>
      <c r="E61" s="475" t="s">
        <v>191</v>
      </c>
      <c r="F61" s="475" t="s">
        <v>19</v>
      </c>
      <c r="G61" s="475" t="s">
        <v>19</v>
      </c>
      <c r="H61" s="475" t="s">
        <v>19</v>
      </c>
      <c r="I61" s="475" t="s">
        <v>19</v>
      </c>
      <c r="J61" s="475" t="s">
        <v>19</v>
      </c>
      <c r="K61" s="475" t="s">
        <v>19</v>
      </c>
      <c r="L61" s="476">
        <f>ROUND(L62,2)+ROUND(L63,2)+ROUND(L64,2)+ROUND(L65,2)+ROUND(L66,2)+ROUND(L67,2)+ROUND(L68,2)+ROUND(L69,2)+ROUND(L70,2)+ROUND(L71,2)+ROUND(L72,2)</f>
        <v>88531.62000000001</v>
      </c>
      <c r="M61" s="475" t="s">
        <v>19</v>
      </c>
      <c r="N61" s="475" t="s">
        <v>19</v>
      </c>
      <c r="O61" s="475" t="s">
        <v>19</v>
      </c>
      <c r="P61" s="475" t="s">
        <v>19</v>
      </c>
      <c r="Q61" s="475" t="s">
        <v>19</v>
      </c>
    </row>
    <row r="62" ht="45" customHeight="1">
      <c r="A62" s="477" t="s">
        <v>21</v>
      </c>
      <c r="B62" s="477" t="s">
        <v>192</v>
      </c>
      <c r="C62" s="477" t="s">
        <v>33</v>
      </c>
      <c r="D62" s="477" t="s">
        <v>193</v>
      </c>
      <c r="E62" s="477" t="s">
        <v>194</v>
      </c>
      <c r="F62" s="478">
        <f>P62</f>
        <v>2</v>
      </c>
      <c r="G62" s="477" t="s">
        <v>26</v>
      </c>
      <c r="H62" s="479">
        <v>616.60000000000002</v>
      </c>
      <c r="I62" s="480">
        <v>616.60000000000002</v>
      </c>
      <c r="J62" s="481">
        <v>0.22109999999999999</v>
      </c>
      <c r="K62" s="482">
        <f>ROUND(I62,2)+(ROUND(I62,2)*J62)</f>
        <v>752.93026000000009</v>
      </c>
      <c r="L62" s="483">
        <f>ROUND(Q62,2)</f>
        <v>1505.8599999999999</v>
      </c>
      <c r="M62" s="477" t="s">
        <v>19</v>
      </c>
      <c r="N62" s="477" t="s">
        <v>18</v>
      </c>
      <c r="O62" s="477" t="s">
        <v>27</v>
      </c>
      <c r="P62" s="484">
        <v>2</v>
      </c>
      <c r="Q62" s="485">
        <f>ROUND(K62,2)*P62</f>
        <v>1505.8599999999999</v>
      </c>
    </row>
    <row r="63" ht="45" customHeight="1">
      <c r="A63" s="486" t="s">
        <v>21</v>
      </c>
      <c r="B63" s="486" t="s">
        <v>195</v>
      </c>
      <c r="C63" s="486" t="s">
        <v>33</v>
      </c>
      <c r="D63" s="486" t="s">
        <v>196</v>
      </c>
      <c r="E63" s="486" t="s">
        <v>197</v>
      </c>
      <c r="F63" s="487">
        <f>P63</f>
        <v>80.599999999999994</v>
      </c>
      <c r="G63" s="486" t="s">
        <v>42</v>
      </c>
      <c r="H63" s="488">
        <v>26.640000000000001</v>
      </c>
      <c r="I63" s="489">
        <v>26.640000000000001</v>
      </c>
      <c r="J63" s="490">
        <v>0.22109999999999999</v>
      </c>
      <c r="K63" s="491">
        <f>ROUND(I63,2)+(ROUND(I63,2)*J63)</f>
        <v>32.530104000000001</v>
      </c>
      <c r="L63" s="492">
        <f>ROUND(Q63,2)</f>
        <v>2621.9200000000001</v>
      </c>
      <c r="M63" s="486" t="s">
        <v>19</v>
      </c>
      <c r="N63" s="486" t="s">
        <v>18</v>
      </c>
      <c r="O63" s="486" t="s">
        <v>27</v>
      </c>
      <c r="P63" s="493">
        <v>80.599999999999994</v>
      </c>
      <c r="Q63" s="494">
        <f>ROUND(K63,2)*P63</f>
        <v>2621.9180000000001</v>
      </c>
    </row>
    <row r="64" ht="45" customHeight="1">
      <c r="A64" s="495" t="s">
        <v>21</v>
      </c>
      <c r="B64" s="495" t="s">
        <v>198</v>
      </c>
      <c r="C64" s="495" t="s">
        <v>33</v>
      </c>
      <c r="D64" s="495" t="s">
        <v>199</v>
      </c>
      <c r="E64" s="495" t="s">
        <v>200</v>
      </c>
      <c r="F64" s="496">
        <f>P64</f>
        <v>2</v>
      </c>
      <c r="G64" s="495" t="s">
        <v>26</v>
      </c>
      <c r="H64" s="497">
        <v>227.00999999999999</v>
      </c>
      <c r="I64" s="498">
        <v>227.00999999999999</v>
      </c>
      <c r="J64" s="499">
        <v>0.22109999999999999</v>
      </c>
      <c r="K64" s="500">
        <f>ROUND(I64,2)+(ROUND(I64,2)*J64)</f>
        <v>277.201911</v>
      </c>
      <c r="L64" s="501">
        <f>ROUND(Q64,2)</f>
        <v>554.39999999999998</v>
      </c>
      <c r="M64" s="495" t="s">
        <v>19</v>
      </c>
      <c r="N64" s="495" t="s">
        <v>18</v>
      </c>
      <c r="O64" s="495" t="s">
        <v>27</v>
      </c>
      <c r="P64" s="502">
        <v>2</v>
      </c>
      <c r="Q64" s="503">
        <f>ROUND(K64,2)*P64</f>
        <v>554.39999999999998</v>
      </c>
    </row>
    <row r="65" ht="45" customHeight="1">
      <c r="A65" s="504" t="s">
        <v>21</v>
      </c>
      <c r="B65" s="504" t="s">
        <v>201</v>
      </c>
      <c r="C65" s="504" t="s">
        <v>33</v>
      </c>
      <c r="D65" s="504" t="s">
        <v>202</v>
      </c>
      <c r="E65" s="504" t="s">
        <v>203</v>
      </c>
      <c r="F65" s="505">
        <f>P65</f>
        <v>8</v>
      </c>
      <c r="G65" s="504" t="s">
        <v>26</v>
      </c>
      <c r="H65" s="506">
        <v>495.39999999999998</v>
      </c>
      <c r="I65" s="507">
        <v>495.39999999999998</v>
      </c>
      <c r="J65" s="508">
        <v>0.22109999999999999</v>
      </c>
      <c r="K65" s="509">
        <f>ROUND(I65,2)+(ROUND(I65,2)*J65)</f>
        <v>604.93293999999992</v>
      </c>
      <c r="L65" s="510">
        <f>ROUND(Q65,2)</f>
        <v>4839.4399999999996</v>
      </c>
      <c r="M65" s="504" t="s">
        <v>19</v>
      </c>
      <c r="N65" s="504" t="s">
        <v>18</v>
      </c>
      <c r="O65" s="504" t="s">
        <v>27</v>
      </c>
      <c r="P65" s="511">
        <v>8</v>
      </c>
      <c r="Q65" s="512">
        <f>ROUND(K65,2)*P65</f>
        <v>4839.4399999999996</v>
      </c>
    </row>
    <row r="66" ht="45" customHeight="1">
      <c r="A66" s="513" t="s">
        <v>21</v>
      </c>
      <c r="B66" s="513" t="s">
        <v>204</v>
      </c>
      <c r="C66" s="513" t="s">
        <v>61</v>
      </c>
      <c r="D66" s="513" t="s">
        <v>205</v>
      </c>
      <c r="E66" s="513" t="s">
        <v>206</v>
      </c>
      <c r="F66" s="514">
        <f>P66</f>
        <v>2.1400000000000001</v>
      </c>
      <c r="G66" s="513" t="s">
        <v>42</v>
      </c>
      <c r="H66" s="515">
        <v>49.289999999999999</v>
      </c>
      <c r="I66" s="516">
        <v>49.289999999999999</v>
      </c>
      <c r="J66" s="517">
        <v>0.22109999999999999</v>
      </c>
      <c r="K66" s="518">
        <f>ROUND(I66,2)+(ROUND(I66,2)*J66)</f>
        <v>60.188018999999997</v>
      </c>
      <c r="L66" s="519">
        <f>ROUND(Q66,2)</f>
        <v>128.81</v>
      </c>
      <c r="M66" s="513" t="s">
        <v>19</v>
      </c>
      <c r="N66" s="513" t="s">
        <v>18</v>
      </c>
      <c r="O66" s="513" t="s">
        <v>27</v>
      </c>
      <c r="P66" s="520">
        <v>2.1400000000000001</v>
      </c>
      <c r="Q66" s="521">
        <f>ROUND(K66,2)*P66</f>
        <v>128.8066</v>
      </c>
    </row>
    <row r="67" ht="45" customHeight="1">
      <c r="A67" s="522" t="s">
        <v>21</v>
      </c>
      <c r="B67" s="522" t="s">
        <v>207</v>
      </c>
      <c r="C67" s="522" t="s">
        <v>33</v>
      </c>
      <c r="D67" s="522" t="s">
        <v>208</v>
      </c>
      <c r="E67" s="522" t="s">
        <v>209</v>
      </c>
      <c r="F67" s="523">
        <f>P67</f>
        <v>71.299999999999997</v>
      </c>
      <c r="G67" s="522" t="s">
        <v>42</v>
      </c>
      <c r="H67" s="524">
        <v>28.899999999999999</v>
      </c>
      <c r="I67" s="525">
        <v>28.899999999999999</v>
      </c>
      <c r="J67" s="526">
        <v>0.22109999999999999</v>
      </c>
      <c r="K67" s="527">
        <f>ROUND(I67,2)+(ROUND(I67,2)*J67)</f>
        <v>35.289789999999996</v>
      </c>
      <c r="L67" s="528">
        <f>ROUND(Q67,2)</f>
        <v>2516.1799999999998</v>
      </c>
      <c r="M67" s="522" t="s">
        <v>19</v>
      </c>
      <c r="N67" s="522" t="s">
        <v>18</v>
      </c>
      <c r="O67" s="522" t="s">
        <v>27</v>
      </c>
      <c r="P67" s="529">
        <v>71.299999999999997</v>
      </c>
      <c r="Q67" s="530">
        <f>ROUND(K67,2)*P67</f>
        <v>2516.1769999999997</v>
      </c>
    </row>
    <row r="68" ht="45" customHeight="1">
      <c r="A68" s="531" t="s">
        <v>21</v>
      </c>
      <c r="B68" s="531" t="s">
        <v>210</v>
      </c>
      <c r="C68" s="531" t="s">
        <v>33</v>
      </c>
      <c r="D68" s="531" t="s">
        <v>211</v>
      </c>
      <c r="E68" s="531" t="s">
        <v>212</v>
      </c>
      <c r="F68" s="532">
        <f>P68</f>
        <v>138</v>
      </c>
      <c r="G68" s="531" t="s">
        <v>42</v>
      </c>
      <c r="H68" s="533">
        <v>156</v>
      </c>
      <c r="I68" s="534">
        <v>156</v>
      </c>
      <c r="J68" s="535">
        <v>0.22109999999999999</v>
      </c>
      <c r="K68" s="536">
        <f>ROUND(I68,2)+(ROUND(I68,2)*J68)</f>
        <v>190.49160000000001</v>
      </c>
      <c r="L68" s="537">
        <f>ROUND(Q68,2)</f>
        <v>26287.619999999999</v>
      </c>
      <c r="M68" s="531" t="s">
        <v>19</v>
      </c>
      <c r="N68" s="531" t="s">
        <v>18</v>
      </c>
      <c r="O68" s="531" t="s">
        <v>27</v>
      </c>
      <c r="P68" s="538">
        <v>138</v>
      </c>
      <c r="Q68" s="539">
        <f>ROUND(K68,2)*P68</f>
        <v>26287.620000000003</v>
      </c>
    </row>
    <row r="69" ht="45" customHeight="1">
      <c r="A69" s="540" t="s">
        <v>21</v>
      </c>
      <c r="B69" s="540" t="s">
        <v>213</v>
      </c>
      <c r="C69" s="540" t="s">
        <v>33</v>
      </c>
      <c r="D69" s="540" t="s">
        <v>214</v>
      </c>
      <c r="E69" s="540" t="s">
        <v>215</v>
      </c>
      <c r="F69" s="541">
        <f>P69</f>
        <v>84</v>
      </c>
      <c r="G69" s="540" t="s">
        <v>42</v>
      </c>
      <c r="H69" s="542">
        <v>159.49000000000001</v>
      </c>
      <c r="I69" s="543">
        <v>159.49000000000001</v>
      </c>
      <c r="J69" s="544">
        <v>0.22109999999999999</v>
      </c>
      <c r="K69" s="545">
        <f>ROUND(I69,2)+(ROUND(I69,2)*J69)</f>
        <v>194.75323900000001</v>
      </c>
      <c r="L69" s="546">
        <f>ROUND(Q69,2)</f>
        <v>16359</v>
      </c>
      <c r="M69" s="540" t="s">
        <v>19</v>
      </c>
      <c r="N69" s="540" t="s">
        <v>18</v>
      </c>
      <c r="O69" s="540" t="s">
        <v>27</v>
      </c>
      <c r="P69" s="547">
        <v>84</v>
      </c>
      <c r="Q69" s="548">
        <f>ROUND(K69,2)*P69</f>
        <v>16359</v>
      </c>
    </row>
    <row r="70" ht="45" customHeight="1">
      <c r="A70" s="549" t="s">
        <v>21</v>
      </c>
      <c r="B70" s="549" t="s">
        <v>216</v>
      </c>
      <c r="C70" s="549" t="s">
        <v>33</v>
      </c>
      <c r="D70" s="549" t="s">
        <v>211</v>
      </c>
      <c r="E70" s="549" t="s">
        <v>217</v>
      </c>
      <c r="F70" s="550">
        <f>P70</f>
        <v>123</v>
      </c>
      <c r="G70" s="549" t="s">
        <v>42</v>
      </c>
      <c r="H70" s="551">
        <v>156</v>
      </c>
      <c r="I70" s="552">
        <v>156</v>
      </c>
      <c r="J70" s="553">
        <v>0.22109999999999999</v>
      </c>
      <c r="K70" s="554">
        <f>ROUND(I70,2)+(ROUND(I70,2)*J70)</f>
        <v>190.49160000000001</v>
      </c>
      <c r="L70" s="555">
        <f>ROUND(Q70,2)</f>
        <v>23430.27</v>
      </c>
      <c r="M70" s="549" t="s">
        <v>19</v>
      </c>
      <c r="N70" s="549" t="s">
        <v>18</v>
      </c>
      <c r="O70" s="549" t="s">
        <v>27</v>
      </c>
      <c r="P70" s="556">
        <v>123</v>
      </c>
      <c r="Q70" s="557">
        <f>ROUND(K70,2)*P70</f>
        <v>23430.27</v>
      </c>
    </row>
    <row r="71" ht="45" customHeight="1">
      <c r="A71" s="558" t="s">
        <v>21</v>
      </c>
      <c r="B71" s="558" t="s">
        <v>218</v>
      </c>
      <c r="C71" s="558" t="s">
        <v>33</v>
      </c>
      <c r="D71" s="558" t="s">
        <v>211</v>
      </c>
      <c r="E71" s="558" t="s">
        <v>219</v>
      </c>
      <c r="F71" s="559">
        <f>P71</f>
        <v>34</v>
      </c>
      <c r="G71" s="558" t="s">
        <v>42</v>
      </c>
      <c r="H71" s="560">
        <v>156</v>
      </c>
      <c r="I71" s="561">
        <v>156</v>
      </c>
      <c r="J71" s="562">
        <v>0.22109999999999999</v>
      </c>
      <c r="K71" s="563">
        <f>ROUND(I71,2)+(ROUND(I71,2)*J71)</f>
        <v>190.49160000000001</v>
      </c>
      <c r="L71" s="564">
        <f>ROUND(Q71,2)</f>
        <v>6476.6599999999999</v>
      </c>
      <c r="M71" s="558" t="s">
        <v>19</v>
      </c>
      <c r="N71" s="558" t="s">
        <v>18</v>
      </c>
      <c r="O71" s="558" t="s">
        <v>27</v>
      </c>
      <c r="P71" s="565">
        <v>34</v>
      </c>
      <c r="Q71" s="566">
        <f>ROUND(K71,2)*P71</f>
        <v>6476.6599999999999</v>
      </c>
    </row>
    <row r="72" ht="45" customHeight="1">
      <c r="A72" s="567" t="s">
        <v>21</v>
      </c>
      <c r="B72" s="567" t="s">
        <v>220</v>
      </c>
      <c r="C72" s="567" t="s">
        <v>33</v>
      </c>
      <c r="D72" s="567" t="s">
        <v>221</v>
      </c>
      <c r="E72" s="567" t="s">
        <v>222</v>
      </c>
      <c r="F72" s="568">
        <f>P72</f>
        <v>1</v>
      </c>
      <c r="G72" s="567" t="s">
        <v>26</v>
      </c>
      <c r="H72" s="569">
        <v>3121.3299999999999</v>
      </c>
      <c r="I72" s="570">
        <v>3121.3299999999999</v>
      </c>
      <c r="J72" s="571">
        <v>0.22109999999999999</v>
      </c>
      <c r="K72" s="572">
        <f>ROUND(I72,2)+(ROUND(I72,2)*J72)</f>
        <v>3811.4560629999996</v>
      </c>
      <c r="L72" s="573">
        <f>ROUND(Q72,2)</f>
        <v>3811.46</v>
      </c>
      <c r="M72" s="567" t="s">
        <v>19</v>
      </c>
      <c r="N72" s="567" t="s">
        <v>18</v>
      </c>
      <c r="O72" s="567" t="s">
        <v>27</v>
      </c>
      <c r="P72" s="574">
        <v>1</v>
      </c>
      <c r="Q72" s="575">
        <f>ROUND(K72,2)*P72</f>
        <v>3811.46</v>
      </c>
    </row>
    <row r="73" ht="45" customHeight="1">
      <c r="A73" s="577" t="s">
        <v>17</v>
      </c>
      <c r="B73" s="577" t="s">
        <v>223</v>
      </c>
      <c r="C73" s="577" t="s">
        <v>19</v>
      </c>
      <c r="D73" s="577" t="s">
        <v>19</v>
      </c>
      <c r="E73" s="577" t="s">
        <v>224</v>
      </c>
      <c r="F73" s="577" t="s">
        <v>19</v>
      </c>
      <c r="G73" s="577" t="s">
        <v>19</v>
      </c>
      <c r="H73" s="577" t="s">
        <v>19</v>
      </c>
      <c r="I73" s="577" t="s">
        <v>19</v>
      </c>
      <c r="J73" s="577" t="s">
        <v>19</v>
      </c>
      <c r="K73" s="577" t="s">
        <v>19</v>
      </c>
      <c r="L73" s="578">
        <f>ROUND(L74,2)+ROUND(L75,2)+ROUND(L76,2)+ROUND(L77,2)+ROUND(L78,2)+ROUND(L79,2)+ROUND(L80,2)</f>
        <v>339253.73999999999</v>
      </c>
      <c r="M73" s="577" t="s">
        <v>19</v>
      </c>
      <c r="N73" s="577" t="s">
        <v>19</v>
      </c>
      <c r="O73" s="577" t="s">
        <v>19</v>
      </c>
      <c r="P73" s="577" t="s">
        <v>19</v>
      </c>
      <c r="Q73" s="577" t="s">
        <v>19</v>
      </c>
    </row>
    <row r="74" ht="45" customHeight="1">
      <c r="A74" s="579" t="s">
        <v>21</v>
      </c>
      <c r="B74" s="579" t="s">
        <v>225</v>
      </c>
      <c r="C74" s="579" t="s">
        <v>33</v>
      </c>
      <c r="D74" s="579" t="s">
        <v>82</v>
      </c>
      <c r="E74" s="579" t="s">
        <v>83</v>
      </c>
      <c r="F74" s="580">
        <f>P74</f>
        <v>592</v>
      </c>
      <c r="G74" s="579" t="s">
        <v>64</v>
      </c>
      <c r="H74" s="581">
        <v>131.55000000000001</v>
      </c>
      <c r="I74" s="582">
        <v>131.55000000000001</v>
      </c>
      <c r="J74" s="583">
        <v>0.22109999999999999</v>
      </c>
      <c r="K74" s="584">
        <f>ROUND(I74,2)+(ROUND(I74,2)*J74)</f>
        <v>160.635705</v>
      </c>
      <c r="L74" s="585">
        <f>ROUND(Q74,2)</f>
        <v>95098.880000000005</v>
      </c>
      <c r="M74" s="579" t="s">
        <v>19</v>
      </c>
      <c r="N74" s="579" t="s">
        <v>18</v>
      </c>
      <c r="O74" s="579" t="s">
        <v>27</v>
      </c>
      <c r="P74" s="586">
        <v>592</v>
      </c>
      <c r="Q74" s="587">
        <f>ROUND(K74,2)*P74</f>
        <v>95098.87999999999</v>
      </c>
    </row>
    <row r="75" ht="45" customHeight="1">
      <c r="A75" s="588" t="s">
        <v>21</v>
      </c>
      <c r="B75" s="588" t="s">
        <v>226</v>
      </c>
      <c r="C75" s="588" t="s">
        <v>33</v>
      </c>
      <c r="D75" s="588" t="s">
        <v>227</v>
      </c>
      <c r="E75" s="588" t="s">
        <v>228</v>
      </c>
      <c r="F75" s="589">
        <f>P75</f>
        <v>5920</v>
      </c>
      <c r="G75" s="588" t="s">
        <v>42</v>
      </c>
      <c r="H75" s="590">
        <v>28.98</v>
      </c>
      <c r="I75" s="591">
        <v>28.98</v>
      </c>
      <c r="J75" s="592">
        <v>0.22109999999999999</v>
      </c>
      <c r="K75" s="593">
        <f>ROUND(I75,2)+(ROUND(I75,2)*J75)</f>
        <v>35.387478000000002</v>
      </c>
      <c r="L75" s="594">
        <f>ROUND(Q75,2)</f>
        <v>209508.79999999999</v>
      </c>
      <c r="M75" s="588" t="s">
        <v>19</v>
      </c>
      <c r="N75" s="588" t="s">
        <v>18</v>
      </c>
      <c r="O75" s="588" t="s">
        <v>27</v>
      </c>
      <c r="P75" s="595">
        <v>5920</v>
      </c>
      <c r="Q75" s="596">
        <f>ROUND(K75,2)*P75</f>
        <v>209508.80000000002</v>
      </c>
    </row>
    <row r="76" ht="45" customHeight="1">
      <c r="A76" s="597" t="s">
        <v>21</v>
      </c>
      <c r="B76" s="597" t="s">
        <v>229</v>
      </c>
      <c r="C76" s="597" t="s">
        <v>33</v>
      </c>
      <c r="D76" s="597" t="s">
        <v>230</v>
      </c>
      <c r="E76" s="597" t="s">
        <v>231</v>
      </c>
      <c r="F76" s="598">
        <f>P76</f>
        <v>625</v>
      </c>
      <c r="G76" s="597" t="s">
        <v>109</v>
      </c>
      <c r="H76" s="599">
        <v>4.1799999999999997</v>
      </c>
      <c r="I76" s="600">
        <v>4.1799999999999997</v>
      </c>
      <c r="J76" s="601">
        <v>0.22109999999999999</v>
      </c>
      <c r="K76" s="602">
        <f>ROUND(I76,2)+(ROUND(I76,2)*J76)</f>
        <v>5.1041979999999993</v>
      </c>
      <c r="L76" s="603">
        <f>ROUND(Q76,2)</f>
        <v>3187.5</v>
      </c>
      <c r="M76" s="597" t="s">
        <v>19</v>
      </c>
      <c r="N76" s="597" t="s">
        <v>18</v>
      </c>
      <c r="O76" s="597" t="s">
        <v>27</v>
      </c>
      <c r="P76" s="604">
        <v>625</v>
      </c>
      <c r="Q76" s="605">
        <f>ROUND(K76,2)*P76</f>
        <v>3187.5</v>
      </c>
    </row>
    <row r="77" ht="45" customHeight="1">
      <c r="A77" s="606" t="s">
        <v>21</v>
      </c>
      <c r="B77" s="606" t="s">
        <v>232</v>
      </c>
      <c r="C77" s="606" t="s">
        <v>33</v>
      </c>
      <c r="D77" s="606" t="s">
        <v>233</v>
      </c>
      <c r="E77" s="606" t="s">
        <v>234</v>
      </c>
      <c r="F77" s="607">
        <f>P77</f>
        <v>1</v>
      </c>
      <c r="G77" s="606" t="s">
        <v>235</v>
      </c>
      <c r="H77" s="608">
        <v>3862.1700000000001</v>
      </c>
      <c r="I77" s="609">
        <v>3862.1700000000001</v>
      </c>
      <c r="J77" s="610">
        <v>0.22109999999999999</v>
      </c>
      <c r="K77" s="611">
        <f>ROUND(I77,2)+(ROUND(I77,2)*J77)</f>
        <v>4716.0957870000002</v>
      </c>
      <c r="L77" s="612">
        <f>ROUND(Q77,2)</f>
        <v>4716.1000000000004</v>
      </c>
      <c r="M77" s="606" t="s">
        <v>19</v>
      </c>
      <c r="N77" s="606" t="s">
        <v>18</v>
      </c>
      <c r="O77" s="606" t="s">
        <v>27</v>
      </c>
      <c r="P77" s="613">
        <v>1</v>
      </c>
      <c r="Q77" s="614">
        <f>ROUND(K77,2)*P77</f>
        <v>4716.1000000000004</v>
      </c>
    </row>
    <row r="78" ht="45" customHeight="1">
      <c r="A78" s="615" t="s">
        <v>21</v>
      </c>
      <c r="B78" s="615" t="s">
        <v>236</v>
      </c>
      <c r="C78" s="615" t="s">
        <v>33</v>
      </c>
      <c r="D78" s="615" t="s">
        <v>237</v>
      </c>
      <c r="E78" s="615" t="s">
        <v>238</v>
      </c>
      <c r="F78" s="616">
        <f>P78</f>
        <v>2</v>
      </c>
      <c r="G78" s="615" t="s">
        <v>26</v>
      </c>
      <c r="H78" s="617">
        <v>4830</v>
      </c>
      <c r="I78" s="618">
        <v>4830</v>
      </c>
      <c r="J78" s="619">
        <v>0.22109999999999999</v>
      </c>
      <c r="K78" s="620">
        <f>ROUND(I78,2)+(ROUND(I78,2)*J78)</f>
        <v>5897.9130000000005</v>
      </c>
      <c r="L78" s="621">
        <f>ROUND(Q78,2)</f>
        <v>11795.82</v>
      </c>
      <c r="M78" s="615" t="s">
        <v>19</v>
      </c>
      <c r="N78" s="615" t="s">
        <v>18</v>
      </c>
      <c r="O78" s="615" t="s">
        <v>27</v>
      </c>
      <c r="P78" s="622">
        <v>2</v>
      </c>
      <c r="Q78" s="623">
        <f>ROUND(K78,2)*P78</f>
        <v>11795.82</v>
      </c>
    </row>
    <row r="79" ht="45" customHeight="1">
      <c r="A79" s="624" t="s">
        <v>21</v>
      </c>
      <c r="B79" s="624" t="s">
        <v>239</v>
      </c>
      <c r="C79" s="624" t="s">
        <v>33</v>
      </c>
      <c r="D79" s="624" t="s">
        <v>240</v>
      </c>
      <c r="E79" s="624" t="s">
        <v>241</v>
      </c>
      <c r="F79" s="625">
        <f>P79</f>
        <v>60</v>
      </c>
      <c r="G79" s="624" t="s">
        <v>64</v>
      </c>
      <c r="H79" s="626">
        <v>197.88999999999999</v>
      </c>
      <c r="I79" s="627">
        <v>197.88999999999999</v>
      </c>
      <c r="J79" s="628">
        <v>0.22109999999999999</v>
      </c>
      <c r="K79" s="629">
        <f>ROUND(I79,2)+(ROUND(I79,2)*J79)</f>
        <v>241.64347899999999</v>
      </c>
      <c r="L79" s="630">
        <f>ROUND(Q79,2)</f>
        <v>14498.4</v>
      </c>
      <c r="M79" s="624" t="s">
        <v>19</v>
      </c>
      <c r="N79" s="624" t="s">
        <v>18</v>
      </c>
      <c r="O79" s="624" t="s">
        <v>27</v>
      </c>
      <c r="P79" s="631">
        <v>60</v>
      </c>
      <c r="Q79" s="632">
        <f>ROUND(K79,2)*P79</f>
        <v>14498.4</v>
      </c>
    </row>
    <row r="80" ht="45" customHeight="1">
      <c r="A80" s="633" t="s">
        <v>21</v>
      </c>
      <c r="B80" s="633" t="s">
        <v>242</v>
      </c>
      <c r="C80" s="633" t="s">
        <v>33</v>
      </c>
      <c r="D80" s="633" t="s">
        <v>243</v>
      </c>
      <c r="E80" s="633" t="s">
        <v>244</v>
      </c>
      <c r="F80" s="634">
        <f>P80</f>
        <v>1</v>
      </c>
      <c r="G80" s="633" t="s">
        <v>235</v>
      </c>
      <c r="H80" s="635">
        <v>367.07999999999998</v>
      </c>
      <c r="I80" s="636">
        <v>367.07999999999998</v>
      </c>
      <c r="J80" s="637">
        <v>0.22109999999999999</v>
      </c>
      <c r="K80" s="638">
        <f>ROUND(I80,2)+(ROUND(I80,2)*J80)</f>
        <v>448.24138799999997</v>
      </c>
      <c r="L80" s="639">
        <f>ROUND(Q80,2)</f>
        <v>448.24000000000001</v>
      </c>
      <c r="M80" s="633" t="s">
        <v>19</v>
      </c>
      <c r="N80" s="633" t="s">
        <v>18</v>
      </c>
      <c r="O80" s="633" t="s">
        <v>27</v>
      </c>
      <c r="P80" s="640">
        <v>1</v>
      </c>
      <c r="Q80" s="641">
        <f>ROUND(K80,2)*P80</f>
        <v>448.24000000000001</v>
      </c>
    </row>
    <row r="81" ht="45" customHeight="1">
      <c r="A81" s="643" t="s">
        <v>17</v>
      </c>
      <c r="B81" s="643" t="s">
        <v>245</v>
      </c>
      <c r="C81" s="643" t="s">
        <v>19</v>
      </c>
      <c r="D81" s="643" t="s">
        <v>19</v>
      </c>
      <c r="E81" s="643" t="s">
        <v>246</v>
      </c>
      <c r="F81" s="643" t="s">
        <v>19</v>
      </c>
      <c r="G81" s="643" t="s">
        <v>19</v>
      </c>
      <c r="H81" s="643" t="s">
        <v>19</v>
      </c>
      <c r="I81" s="643" t="s">
        <v>19</v>
      </c>
      <c r="J81" s="643" t="s">
        <v>19</v>
      </c>
      <c r="K81" s="643" t="s">
        <v>19</v>
      </c>
      <c r="L81" s="644">
        <f>ROUND(L82,2)+ROUND(L83,2)+ROUND(L84,2)+ROUND(L85,2)+ROUND(L86,2)+ROUND(L87,2)+ROUND(L88,2)</f>
        <v>334554.28000000003</v>
      </c>
      <c r="M81" s="643" t="s">
        <v>19</v>
      </c>
      <c r="N81" s="643" t="s">
        <v>19</v>
      </c>
      <c r="O81" s="643" t="s">
        <v>19</v>
      </c>
      <c r="P81" s="643" t="s">
        <v>19</v>
      </c>
      <c r="Q81" s="643" t="s">
        <v>19</v>
      </c>
    </row>
    <row r="82" ht="45" customHeight="1">
      <c r="A82" s="645" t="s">
        <v>21</v>
      </c>
      <c r="B82" s="645" t="s">
        <v>247</v>
      </c>
      <c r="C82" s="645" t="s">
        <v>33</v>
      </c>
      <c r="D82" s="645" t="s">
        <v>248</v>
      </c>
      <c r="E82" s="645" t="s">
        <v>249</v>
      </c>
      <c r="F82" s="646">
        <f>P82</f>
        <v>230.72999999999999</v>
      </c>
      <c r="G82" s="645" t="s">
        <v>42</v>
      </c>
      <c r="H82" s="647">
        <v>226.77000000000001</v>
      </c>
      <c r="I82" s="648">
        <v>226.77000000000001</v>
      </c>
      <c r="J82" s="649">
        <v>0.22109999999999999</v>
      </c>
      <c r="K82" s="650">
        <f>ROUND(I82,2)+(ROUND(I82,2)*J82)</f>
        <v>276.90884700000004</v>
      </c>
      <c r="L82" s="651">
        <f>ROUND(Q82,2)</f>
        <v>63891.440000000002</v>
      </c>
      <c r="M82" s="645" t="s">
        <v>19</v>
      </c>
      <c r="N82" s="645" t="s">
        <v>18</v>
      </c>
      <c r="O82" s="645" t="s">
        <v>27</v>
      </c>
      <c r="P82" s="652">
        <v>230.72999999999999</v>
      </c>
      <c r="Q82" s="653">
        <f>ROUND(K82,2)*P82</f>
        <v>63891.444300000003</v>
      </c>
    </row>
    <row r="83" ht="45" customHeight="1">
      <c r="A83" s="654" t="s">
        <v>21</v>
      </c>
      <c r="B83" s="654" t="s">
        <v>250</v>
      </c>
      <c r="C83" s="654" t="s">
        <v>33</v>
      </c>
      <c r="D83" s="654" t="s">
        <v>251</v>
      </c>
      <c r="E83" s="654" t="s">
        <v>252</v>
      </c>
      <c r="F83" s="655">
        <f>P83</f>
        <v>598.65999999999997</v>
      </c>
      <c r="G83" s="654" t="s">
        <v>42</v>
      </c>
      <c r="H83" s="656">
        <v>22.41</v>
      </c>
      <c r="I83" s="657">
        <v>22.41</v>
      </c>
      <c r="J83" s="658">
        <v>0.22109999999999999</v>
      </c>
      <c r="K83" s="659">
        <f>ROUND(I83,2)+(ROUND(I83,2)*J83)</f>
        <v>27.364851000000002</v>
      </c>
      <c r="L83" s="660">
        <f>ROUND(Q83,2)</f>
        <v>16379.34</v>
      </c>
      <c r="M83" s="654" t="s">
        <v>19</v>
      </c>
      <c r="N83" s="654" t="s">
        <v>18</v>
      </c>
      <c r="O83" s="654" t="s">
        <v>27</v>
      </c>
      <c r="P83" s="661">
        <v>598.65999999999997</v>
      </c>
      <c r="Q83" s="662">
        <f>ROUND(K83,2)*P83</f>
        <v>16379.337599999999</v>
      </c>
    </row>
    <row r="84" ht="45" customHeight="1">
      <c r="A84" s="663" t="s">
        <v>21</v>
      </c>
      <c r="B84" s="663" t="s">
        <v>253</v>
      </c>
      <c r="C84" s="663" t="s">
        <v>33</v>
      </c>
      <c r="D84" s="663" t="s">
        <v>254</v>
      </c>
      <c r="E84" s="663" t="s">
        <v>255</v>
      </c>
      <c r="F84" s="664">
        <f>P84</f>
        <v>137</v>
      </c>
      <c r="G84" s="663" t="s">
        <v>109</v>
      </c>
      <c r="H84" s="665">
        <v>651.16999999999996</v>
      </c>
      <c r="I84" s="666">
        <v>651.16999999999996</v>
      </c>
      <c r="J84" s="667">
        <v>0.22109999999999999</v>
      </c>
      <c r="K84" s="668">
        <f>ROUND(I84,2)+(ROUND(I84,2)*J84)</f>
        <v>795.143687</v>
      </c>
      <c r="L84" s="669">
        <f>ROUND(Q84,2)</f>
        <v>108934.17999999999</v>
      </c>
      <c r="M84" s="663" t="s">
        <v>19</v>
      </c>
      <c r="N84" s="663" t="s">
        <v>18</v>
      </c>
      <c r="O84" s="663" t="s">
        <v>27</v>
      </c>
      <c r="P84" s="670">
        <v>137</v>
      </c>
      <c r="Q84" s="671">
        <f>ROUND(K84,2)*P84</f>
        <v>108934.17999999999</v>
      </c>
    </row>
    <row r="85" ht="45" customHeight="1">
      <c r="A85" s="672" t="s">
        <v>21</v>
      </c>
      <c r="B85" s="672" t="s">
        <v>256</v>
      </c>
      <c r="C85" s="672" t="s">
        <v>33</v>
      </c>
      <c r="D85" s="672" t="s">
        <v>257</v>
      </c>
      <c r="E85" s="672" t="s">
        <v>258</v>
      </c>
      <c r="F85" s="673">
        <f>P85</f>
        <v>148.13</v>
      </c>
      <c r="G85" s="672" t="s">
        <v>42</v>
      </c>
      <c r="H85" s="674">
        <v>446.79000000000002</v>
      </c>
      <c r="I85" s="675">
        <v>446.79000000000002</v>
      </c>
      <c r="J85" s="676">
        <v>0.22109999999999999</v>
      </c>
      <c r="K85" s="677">
        <f>ROUND(I85,2)+(ROUND(I85,2)*J85)</f>
        <v>545.57526900000005</v>
      </c>
      <c r="L85" s="678">
        <f>ROUND(Q85,2)</f>
        <v>80816.770000000004</v>
      </c>
      <c r="M85" s="672" t="s">
        <v>19</v>
      </c>
      <c r="N85" s="672" t="s">
        <v>18</v>
      </c>
      <c r="O85" s="672" t="s">
        <v>27</v>
      </c>
      <c r="P85" s="679">
        <v>148.13</v>
      </c>
      <c r="Q85" s="680">
        <f>ROUND(K85,2)*P85</f>
        <v>80816.765400000004</v>
      </c>
    </row>
    <row r="86" ht="45" customHeight="1">
      <c r="A86" s="681" t="s">
        <v>21</v>
      </c>
      <c r="B86" s="681" t="s">
        <v>259</v>
      </c>
      <c r="C86" s="681" t="s">
        <v>33</v>
      </c>
      <c r="D86" s="681" t="s">
        <v>260</v>
      </c>
      <c r="E86" s="681" t="s">
        <v>261</v>
      </c>
      <c r="F86" s="682">
        <f>P86</f>
        <v>572.82000000000005</v>
      </c>
      <c r="G86" s="681" t="s">
        <v>42</v>
      </c>
      <c r="H86" s="683">
        <v>9.7100000000000009</v>
      </c>
      <c r="I86" s="684">
        <v>9.7100000000000009</v>
      </c>
      <c r="J86" s="685">
        <v>0.22109999999999999</v>
      </c>
      <c r="K86" s="686">
        <f>ROUND(I86,2)+(ROUND(I86,2)*J86)</f>
        <v>11.856881000000001</v>
      </c>
      <c r="L86" s="687">
        <f>ROUND(Q86,2)</f>
        <v>6793.6499999999996</v>
      </c>
      <c r="M86" s="681" t="s">
        <v>19</v>
      </c>
      <c r="N86" s="681" t="s">
        <v>18</v>
      </c>
      <c r="O86" s="681" t="s">
        <v>27</v>
      </c>
      <c r="P86" s="688">
        <v>572.82000000000005</v>
      </c>
      <c r="Q86" s="689">
        <f>ROUND(K86,2)*P86</f>
        <v>6793.6451999999999</v>
      </c>
    </row>
    <row r="87" ht="45" customHeight="1">
      <c r="A87" s="690" t="s">
        <v>21</v>
      </c>
      <c r="B87" s="690" t="s">
        <v>262</v>
      </c>
      <c r="C87" s="690" t="s">
        <v>33</v>
      </c>
      <c r="D87" s="690" t="s">
        <v>263</v>
      </c>
      <c r="E87" s="690" t="s">
        <v>264</v>
      </c>
      <c r="F87" s="691">
        <f>P87</f>
        <v>572.82000000000005</v>
      </c>
      <c r="G87" s="690" t="s">
        <v>42</v>
      </c>
      <c r="H87" s="692">
        <v>21.18</v>
      </c>
      <c r="I87" s="693">
        <v>21.18</v>
      </c>
      <c r="J87" s="694">
        <v>0.22109999999999999</v>
      </c>
      <c r="K87" s="695">
        <f>ROUND(I87,2)+(ROUND(I87,2)*J87)</f>
        <v>25.862898000000001</v>
      </c>
      <c r="L87" s="696">
        <f>ROUND(Q87,2)</f>
        <v>14813.129999999999</v>
      </c>
      <c r="M87" s="690" t="s">
        <v>19</v>
      </c>
      <c r="N87" s="690" t="s">
        <v>18</v>
      </c>
      <c r="O87" s="690" t="s">
        <v>27</v>
      </c>
      <c r="P87" s="697">
        <v>572.82000000000005</v>
      </c>
      <c r="Q87" s="698">
        <f>ROUND(K87,2)*P87</f>
        <v>14813.1252</v>
      </c>
    </row>
    <row r="88" ht="45" customHeight="1">
      <c r="A88" s="699" t="s">
        <v>21</v>
      </c>
      <c r="B88" s="699" t="s">
        <v>265</v>
      </c>
      <c r="C88" s="699" t="s">
        <v>23</v>
      </c>
      <c r="D88" s="699" t="s">
        <v>266</v>
      </c>
      <c r="E88" s="699" t="s">
        <v>267</v>
      </c>
      <c r="F88" s="700">
        <f>P88</f>
        <v>8.9399999999999995</v>
      </c>
      <c r="G88" s="699" t="s">
        <v>26</v>
      </c>
      <c r="H88" s="701">
        <v>3932.1399999999999</v>
      </c>
      <c r="I88" s="702">
        <v>3932.1399999999999</v>
      </c>
      <c r="J88" s="703">
        <v>0.22109999999999999</v>
      </c>
      <c r="K88" s="704">
        <f>ROUND(I88,2)+(ROUND(I88,2)*J88)</f>
        <v>4801.5361539999994</v>
      </c>
      <c r="L88" s="705">
        <f>ROUND(Q88,2)</f>
        <v>42925.769999999997</v>
      </c>
      <c r="M88" s="699" t="s">
        <v>19</v>
      </c>
      <c r="N88" s="699" t="s">
        <v>18</v>
      </c>
      <c r="O88" s="699" t="s">
        <v>27</v>
      </c>
      <c r="P88" s="706">
        <v>8.9399999999999995</v>
      </c>
      <c r="Q88" s="707">
        <f>ROUND(K88,2)*P88</f>
        <v>42925.767599999999</v>
      </c>
    </row>
    <row r="89" ht="45" customHeight="1">
      <c r="A89" s="709" t="s">
        <v>17</v>
      </c>
      <c r="B89" s="709" t="s">
        <v>268</v>
      </c>
      <c r="C89" s="709" t="s">
        <v>19</v>
      </c>
      <c r="D89" s="709" t="s">
        <v>19</v>
      </c>
      <c r="E89" s="709" t="s">
        <v>269</v>
      </c>
      <c r="F89" s="709" t="s">
        <v>19</v>
      </c>
      <c r="G89" s="709" t="s">
        <v>19</v>
      </c>
      <c r="H89" s="709" t="s">
        <v>19</v>
      </c>
      <c r="I89" s="709" t="s">
        <v>19</v>
      </c>
      <c r="J89" s="709" t="s">
        <v>19</v>
      </c>
      <c r="K89" s="709" t="s">
        <v>19</v>
      </c>
      <c r="L89" s="710">
        <f>ROUND(L90,2)+ROUND(L91,2)+ROUND(L92,2)+ROUND(L93,2)+ROUND(L94,2)</f>
        <v>132166.45000000001</v>
      </c>
      <c r="M89" s="709" t="s">
        <v>19</v>
      </c>
      <c r="N89" s="709" t="s">
        <v>19</v>
      </c>
      <c r="O89" s="709" t="s">
        <v>19</v>
      </c>
      <c r="P89" s="709" t="s">
        <v>19</v>
      </c>
      <c r="Q89" s="709" t="s">
        <v>19</v>
      </c>
    </row>
    <row r="90" ht="45" customHeight="1">
      <c r="A90" s="711" t="s">
        <v>21</v>
      </c>
      <c r="B90" s="711" t="s">
        <v>270</v>
      </c>
      <c r="C90" s="711" t="s">
        <v>33</v>
      </c>
      <c r="D90" s="711" t="s">
        <v>271</v>
      </c>
      <c r="E90" s="711" t="s">
        <v>272</v>
      </c>
      <c r="F90" s="712">
        <f>P90</f>
        <v>383.23000000000002</v>
      </c>
      <c r="G90" s="711" t="s">
        <v>109</v>
      </c>
      <c r="H90" s="713">
        <v>1.1699999999999999</v>
      </c>
      <c r="I90" s="714">
        <v>1.1699999999999999</v>
      </c>
      <c r="J90" s="715">
        <v>0.22109999999999999</v>
      </c>
      <c r="K90" s="716">
        <f>ROUND(I90,2)+(ROUND(I90,2)*J90)</f>
        <v>1.428687</v>
      </c>
      <c r="L90" s="717">
        <f>ROUND(Q90,2)</f>
        <v>548.01999999999998</v>
      </c>
      <c r="M90" s="711" t="s">
        <v>19</v>
      </c>
      <c r="N90" s="711" t="s">
        <v>18</v>
      </c>
      <c r="O90" s="711" t="s">
        <v>27</v>
      </c>
      <c r="P90" s="718">
        <v>383.23000000000002</v>
      </c>
      <c r="Q90" s="719">
        <f>ROUND(K90,2)*P90</f>
        <v>548.01890000000003</v>
      </c>
    </row>
    <row r="91" ht="45" customHeight="1">
      <c r="A91" s="720" t="s">
        <v>21</v>
      </c>
      <c r="B91" s="720" t="s">
        <v>273</v>
      </c>
      <c r="C91" s="720" t="s">
        <v>33</v>
      </c>
      <c r="D91" s="720" t="s">
        <v>248</v>
      </c>
      <c r="E91" s="720" t="s">
        <v>249</v>
      </c>
      <c r="F91" s="721">
        <f>P91</f>
        <v>381.72000000000003</v>
      </c>
      <c r="G91" s="720" t="s">
        <v>42</v>
      </c>
      <c r="H91" s="722">
        <v>226.77000000000001</v>
      </c>
      <c r="I91" s="723">
        <v>226.77000000000001</v>
      </c>
      <c r="J91" s="724">
        <v>0.22109999999999999</v>
      </c>
      <c r="K91" s="725">
        <f>ROUND(I91,2)+(ROUND(I91,2)*J91)</f>
        <v>276.90884700000004</v>
      </c>
      <c r="L91" s="726">
        <f>ROUND(Q91,2)</f>
        <v>105702.09</v>
      </c>
      <c r="M91" s="720" t="s">
        <v>19</v>
      </c>
      <c r="N91" s="720" t="s">
        <v>18</v>
      </c>
      <c r="O91" s="720" t="s">
        <v>27</v>
      </c>
      <c r="P91" s="727">
        <v>381.72000000000003</v>
      </c>
      <c r="Q91" s="728">
        <f>ROUND(K91,2)*P91</f>
        <v>105702.08520000002</v>
      </c>
    </row>
    <row r="92" ht="45" customHeight="1">
      <c r="A92" s="729" t="s">
        <v>21</v>
      </c>
      <c r="B92" s="729" t="s">
        <v>274</v>
      </c>
      <c r="C92" s="729" t="s">
        <v>33</v>
      </c>
      <c r="D92" s="729" t="s">
        <v>251</v>
      </c>
      <c r="E92" s="729" t="s">
        <v>252</v>
      </c>
      <c r="F92" s="730">
        <f>P92</f>
        <v>763.45000000000005</v>
      </c>
      <c r="G92" s="729" t="s">
        <v>42</v>
      </c>
      <c r="H92" s="731">
        <v>22.41</v>
      </c>
      <c r="I92" s="732">
        <v>22.41</v>
      </c>
      <c r="J92" s="733">
        <v>0.22109999999999999</v>
      </c>
      <c r="K92" s="734">
        <f>ROUND(I92,2)+(ROUND(I92,2)*J92)</f>
        <v>27.364851000000002</v>
      </c>
      <c r="L92" s="735">
        <f>ROUND(Q92,2)</f>
        <v>20887.990000000002</v>
      </c>
      <c r="M92" s="729" t="s">
        <v>19</v>
      </c>
      <c r="N92" s="729" t="s">
        <v>18</v>
      </c>
      <c r="O92" s="729" t="s">
        <v>27</v>
      </c>
      <c r="P92" s="736">
        <v>763.45000000000005</v>
      </c>
      <c r="Q92" s="737">
        <f>ROUND(K92,2)*P92</f>
        <v>20887.992000000002</v>
      </c>
    </row>
    <row r="93" ht="45" customHeight="1">
      <c r="A93" s="738" t="s">
        <v>21</v>
      </c>
      <c r="B93" s="738" t="s">
        <v>275</v>
      </c>
      <c r="C93" s="738" t="s">
        <v>61</v>
      </c>
      <c r="D93" s="738" t="s">
        <v>276</v>
      </c>
      <c r="E93" s="738" t="s">
        <v>277</v>
      </c>
      <c r="F93" s="739">
        <f>P93</f>
        <v>57.479999999999997</v>
      </c>
      <c r="G93" s="738" t="s">
        <v>42</v>
      </c>
      <c r="H93" s="740">
        <v>42.329999999999998</v>
      </c>
      <c r="I93" s="741">
        <v>42.329999999999998</v>
      </c>
      <c r="J93" s="742">
        <v>0.22109999999999999</v>
      </c>
      <c r="K93" s="743">
        <f>ROUND(I93,2)+(ROUND(I93,2)*J93)</f>
        <v>51.689162999999994</v>
      </c>
      <c r="L93" s="744">
        <f>ROUND(Q93,2)</f>
        <v>2971.1399999999999</v>
      </c>
      <c r="M93" s="738" t="s">
        <v>19</v>
      </c>
      <c r="N93" s="738" t="s">
        <v>18</v>
      </c>
      <c r="O93" s="738" t="s">
        <v>27</v>
      </c>
      <c r="P93" s="745">
        <v>57.479999999999997</v>
      </c>
      <c r="Q93" s="746">
        <f>ROUND(K93,2)*P93</f>
        <v>2971.1411999999996</v>
      </c>
    </row>
    <row r="94" ht="45" customHeight="1">
      <c r="A94" s="747" t="s">
        <v>21</v>
      </c>
      <c r="B94" s="747" t="s">
        <v>278</v>
      </c>
      <c r="C94" s="747" t="s">
        <v>33</v>
      </c>
      <c r="D94" s="747" t="s">
        <v>279</v>
      </c>
      <c r="E94" s="747" t="s">
        <v>280</v>
      </c>
      <c r="F94" s="748">
        <f>P94</f>
        <v>28.739999999999998</v>
      </c>
      <c r="G94" s="747" t="s">
        <v>64</v>
      </c>
      <c r="H94" s="749">
        <v>58.619999999999997</v>
      </c>
      <c r="I94" s="750">
        <v>58.619999999999997</v>
      </c>
      <c r="J94" s="751">
        <v>0.22109999999999999</v>
      </c>
      <c r="K94" s="752">
        <f>ROUND(I94,2)+(ROUND(I94,2)*J94)</f>
        <v>71.580882000000003</v>
      </c>
      <c r="L94" s="753">
        <f>ROUND(Q94,2)</f>
        <v>2057.21</v>
      </c>
      <c r="M94" s="747" t="s">
        <v>19</v>
      </c>
      <c r="N94" s="747" t="s">
        <v>18</v>
      </c>
      <c r="O94" s="747" t="s">
        <v>27</v>
      </c>
      <c r="P94" s="754">
        <v>28.739999999999998</v>
      </c>
      <c r="Q94" s="755">
        <f>ROUND(K94,2)*P94</f>
        <v>2057.2091999999998</v>
      </c>
    </row>
    <row r="95" ht="45" customHeight="1">
      <c r="A95" s="757" t="s">
        <v>17</v>
      </c>
      <c r="B95" s="757" t="s">
        <v>281</v>
      </c>
      <c r="C95" s="757" t="s">
        <v>19</v>
      </c>
      <c r="D95" s="757" t="s">
        <v>19</v>
      </c>
      <c r="E95" s="757" t="s">
        <v>282</v>
      </c>
      <c r="F95" s="757" t="s">
        <v>19</v>
      </c>
      <c r="G95" s="757" t="s">
        <v>19</v>
      </c>
      <c r="H95" s="757" t="s">
        <v>19</v>
      </c>
      <c r="I95" s="757" t="s">
        <v>19</v>
      </c>
      <c r="J95" s="757" t="s">
        <v>19</v>
      </c>
      <c r="K95" s="757" t="s">
        <v>19</v>
      </c>
      <c r="L95" s="758">
        <f>ROUND(L96,2)+ROUND(L97,2)+ROUND(L98,2)+ROUND(L99,2)+ROUND(L100,2)+ROUND(L101,2)+ROUND(L102,2)+ROUND(L103,2)+ROUND(L104,2)+ROUND(L105,2)+ROUND(L106,2)</f>
        <v>56152.830000000002</v>
      </c>
      <c r="M95" s="757" t="s">
        <v>19</v>
      </c>
      <c r="N95" s="757" t="s">
        <v>19</v>
      </c>
      <c r="O95" s="757" t="s">
        <v>19</v>
      </c>
      <c r="P95" s="757" t="s">
        <v>19</v>
      </c>
      <c r="Q95" s="757" t="s">
        <v>19</v>
      </c>
    </row>
    <row r="96" ht="45" customHeight="1">
      <c r="A96" s="759" t="s">
        <v>21</v>
      </c>
      <c r="B96" s="759" t="s">
        <v>283</v>
      </c>
      <c r="C96" s="759" t="s">
        <v>33</v>
      </c>
      <c r="D96" s="759" t="s">
        <v>279</v>
      </c>
      <c r="E96" s="759" t="s">
        <v>280</v>
      </c>
      <c r="F96" s="760">
        <f>P96</f>
        <v>3.02</v>
      </c>
      <c r="G96" s="759" t="s">
        <v>64</v>
      </c>
      <c r="H96" s="761">
        <v>58.619999999999997</v>
      </c>
      <c r="I96" s="762">
        <v>58.619999999999997</v>
      </c>
      <c r="J96" s="763">
        <v>0.22109999999999999</v>
      </c>
      <c r="K96" s="764">
        <f>ROUND(I96,2)+(ROUND(I96,2)*J96)</f>
        <v>71.580882000000003</v>
      </c>
      <c r="L96" s="765">
        <f>ROUND(Q96,2)</f>
        <v>216.16999999999999</v>
      </c>
      <c r="M96" s="759" t="s">
        <v>19</v>
      </c>
      <c r="N96" s="759" t="s">
        <v>18</v>
      </c>
      <c r="O96" s="759" t="s">
        <v>27</v>
      </c>
      <c r="P96" s="766">
        <v>3.02</v>
      </c>
      <c r="Q96" s="767">
        <f>ROUND(K96,2)*P96</f>
        <v>216.17159999999998</v>
      </c>
    </row>
    <row r="97" ht="45" customHeight="1">
      <c r="A97" s="768" t="s">
        <v>21</v>
      </c>
      <c r="B97" s="768" t="s">
        <v>284</v>
      </c>
      <c r="C97" s="768" t="s">
        <v>61</v>
      </c>
      <c r="D97" s="768" t="s">
        <v>276</v>
      </c>
      <c r="E97" s="768" t="s">
        <v>277</v>
      </c>
      <c r="F97" s="769">
        <f>P97</f>
        <v>6.7199999999999998</v>
      </c>
      <c r="G97" s="768" t="s">
        <v>42</v>
      </c>
      <c r="H97" s="770">
        <v>42.329999999999998</v>
      </c>
      <c r="I97" s="771">
        <v>42.329999999999998</v>
      </c>
      <c r="J97" s="772">
        <v>0.22109999999999999</v>
      </c>
      <c r="K97" s="773">
        <f>ROUND(I97,2)+(ROUND(I97,2)*J97)</f>
        <v>51.689162999999994</v>
      </c>
      <c r="L97" s="774">
        <f>ROUND(Q97,2)</f>
        <v>347.36000000000001</v>
      </c>
      <c r="M97" s="768" t="s">
        <v>19</v>
      </c>
      <c r="N97" s="768" t="s">
        <v>18</v>
      </c>
      <c r="O97" s="768" t="s">
        <v>27</v>
      </c>
      <c r="P97" s="775">
        <v>6.7199999999999998</v>
      </c>
      <c r="Q97" s="776">
        <f>ROUND(K97,2)*P97</f>
        <v>347.35679999999996</v>
      </c>
    </row>
    <row r="98" ht="45" customHeight="1">
      <c r="A98" s="777" t="s">
        <v>21</v>
      </c>
      <c r="B98" s="777" t="s">
        <v>285</v>
      </c>
      <c r="C98" s="777" t="s">
        <v>33</v>
      </c>
      <c r="D98" s="777" t="s">
        <v>286</v>
      </c>
      <c r="E98" s="777" t="s">
        <v>287</v>
      </c>
      <c r="F98" s="778">
        <f>P98</f>
        <v>49.450000000000003</v>
      </c>
      <c r="G98" s="777" t="s">
        <v>64</v>
      </c>
      <c r="H98" s="779">
        <v>543.14999999999998</v>
      </c>
      <c r="I98" s="780">
        <v>543.14999999999998</v>
      </c>
      <c r="J98" s="781">
        <v>0.22109999999999999</v>
      </c>
      <c r="K98" s="782">
        <f>ROUND(I98,2)+(ROUND(I98,2)*J98)</f>
        <v>663.24046499999997</v>
      </c>
      <c r="L98" s="783">
        <f>ROUND(Q98,2)</f>
        <v>32797.220000000001</v>
      </c>
      <c r="M98" s="777" t="s">
        <v>19</v>
      </c>
      <c r="N98" s="777" t="s">
        <v>18</v>
      </c>
      <c r="O98" s="777" t="s">
        <v>27</v>
      </c>
      <c r="P98" s="784">
        <v>49.450000000000003</v>
      </c>
      <c r="Q98" s="785">
        <f>ROUND(K98,2)*P98</f>
        <v>32797.218000000001</v>
      </c>
    </row>
    <row r="99" ht="45" customHeight="1">
      <c r="A99" s="786" t="s">
        <v>21</v>
      </c>
      <c r="B99" s="786" t="s">
        <v>288</v>
      </c>
      <c r="C99" s="786" t="s">
        <v>33</v>
      </c>
      <c r="D99" s="786" t="s">
        <v>248</v>
      </c>
      <c r="E99" s="786" t="s">
        <v>249</v>
      </c>
      <c r="F99" s="787">
        <f>P99</f>
        <v>13.44</v>
      </c>
      <c r="G99" s="786" t="s">
        <v>42</v>
      </c>
      <c r="H99" s="788">
        <v>226.77000000000001</v>
      </c>
      <c r="I99" s="789">
        <v>226.77000000000001</v>
      </c>
      <c r="J99" s="790">
        <v>0.22109999999999999</v>
      </c>
      <c r="K99" s="791">
        <f>ROUND(I99,2)+(ROUND(I99,2)*J99)</f>
        <v>276.90884700000004</v>
      </c>
      <c r="L99" s="792">
        <f>ROUND(Q99,2)</f>
        <v>3721.6700000000001</v>
      </c>
      <c r="M99" s="786" t="s">
        <v>19</v>
      </c>
      <c r="N99" s="786" t="s">
        <v>18</v>
      </c>
      <c r="O99" s="786" t="s">
        <v>27</v>
      </c>
      <c r="P99" s="793">
        <v>13.44</v>
      </c>
      <c r="Q99" s="794">
        <f>ROUND(K99,2)*P99</f>
        <v>3721.6704</v>
      </c>
    </row>
    <row r="100" ht="45" customHeight="1">
      <c r="A100" s="795" t="s">
        <v>21</v>
      </c>
      <c r="B100" s="795" t="s">
        <v>289</v>
      </c>
      <c r="C100" s="795" t="s">
        <v>61</v>
      </c>
      <c r="D100" s="795" t="s">
        <v>290</v>
      </c>
      <c r="E100" s="795" t="s">
        <v>291</v>
      </c>
      <c r="F100" s="796">
        <f>P100</f>
        <v>47</v>
      </c>
      <c r="G100" s="795" t="s">
        <v>26</v>
      </c>
      <c r="H100" s="797">
        <v>30.640000000000001</v>
      </c>
      <c r="I100" s="798">
        <v>30.640000000000001</v>
      </c>
      <c r="J100" s="799">
        <v>0.22109999999999999</v>
      </c>
      <c r="K100" s="800">
        <f>ROUND(I100,2)+(ROUND(I100,2)*J100)</f>
        <v>37.414504000000001</v>
      </c>
      <c r="L100" s="801">
        <f>ROUND(Q100,2)</f>
        <v>1758.27</v>
      </c>
      <c r="M100" s="795" t="s">
        <v>19</v>
      </c>
      <c r="N100" s="795" t="s">
        <v>18</v>
      </c>
      <c r="O100" s="795" t="s">
        <v>27</v>
      </c>
      <c r="P100" s="802">
        <v>47</v>
      </c>
      <c r="Q100" s="803">
        <f>ROUND(K100,2)*P100</f>
        <v>1758.2699999999998</v>
      </c>
    </row>
    <row r="101" ht="45" customHeight="1">
      <c r="A101" s="804" t="s">
        <v>21</v>
      </c>
      <c r="B101" s="804" t="s">
        <v>292</v>
      </c>
      <c r="C101" s="804" t="s">
        <v>33</v>
      </c>
      <c r="D101" s="804" t="s">
        <v>293</v>
      </c>
      <c r="E101" s="804" t="s">
        <v>294</v>
      </c>
      <c r="F101" s="805">
        <f>P101</f>
        <v>125</v>
      </c>
      <c r="G101" s="804" t="s">
        <v>42</v>
      </c>
      <c r="H101" s="806">
        <v>18.57</v>
      </c>
      <c r="I101" s="807">
        <v>18.57</v>
      </c>
      <c r="J101" s="808">
        <v>0.22109999999999999</v>
      </c>
      <c r="K101" s="809">
        <f>ROUND(I101,2)+(ROUND(I101,2)*J101)</f>
        <v>22.675826999999998</v>
      </c>
      <c r="L101" s="810">
        <f>ROUND(Q101,2)</f>
        <v>2835</v>
      </c>
      <c r="M101" s="804" t="s">
        <v>19</v>
      </c>
      <c r="N101" s="804" t="s">
        <v>18</v>
      </c>
      <c r="O101" s="804" t="s">
        <v>27</v>
      </c>
      <c r="P101" s="811">
        <v>125</v>
      </c>
      <c r="Q101" s="812">
        <f>ROUND(K101,2)*P101</f>
        <v>2835</v>
      </c>
    </row>
    <row r="102" ht="45" customHeight="1">
      <c r="A102" s="813" t="s">
        <v>21</v>
      </c>
      <c r="B102" s="813" t="s">
        <v>295</v>
      </c>
      <c r="C102" s="813" t="s">
        <v>61</v>
      </c>
      <c r="D102" s="813" t="s">
        <v>296</v>
      </c>
      <c r="E102" s="813" t="s">
        <v>297</v>
      </c>
      <c r="F102" s="814">
        <f>P102</f>
        <v>11.44</v>
      </c>
      <c r="G102" s="813" t="s">
        <v>64</v>
      </c>
      <c r="H102" s="815">
        <v>165.74000000000001</v>
      </c>
      <c r="I102" s="816">
        <v>165.74000000000001</v>
      </c>
      <c r="J102" s="817">
        <v>0.22109999999999999</v>
      </c>
      <c r="K102" s="818">
        <f>ROUND(I102,2)+(ROUND(I102,2)*J102)</f>
        <v>202.38511400000002</v>
      </c>
      <c r="L102" s="819">
        <f>ROUND(Q102,2)</f>
        <v>2315.3400000000001</v>
      </c>
      <c r="M102" s="813" t="s">
        <v>19</v>
      </c>
      <c r="N102" s="813" t="s">
        <v>18</v>
      </c>
      <c r="O102" s="813" t="s">
        <v>27</v>
      </c>
      <c r="P102" s="820">
        <v>11.44</v>
      </c>
      <c r="Q102" s="821">
        <f>ROUND(K102,2)*P102</f>
        <v>2315.3415999999997</v>
      </c>
    </row>
    <row r="103" ht="45" customHeight="1">
      <c r="A103" s="822" t="s">
        <v>21</v>
      </c>
      <c r="B103" s="822" t="s">
        <v>298</v>
      </c>
      <c r="C103" s="822" t="s">
        <v>33</v>
      </c>
      <c r="D103" s="822" t="s">
        <v>251</v>
      </c>
      <c r="E103" s="822" t="s">
        <v>252</v>
      </c>
      <c r="F103" s="823">
        <f>P103</f>
        <v>26.879999999999999</v>
      </c>
      <c r="G103" s="822" t="s">
        <v>42</v>
      </c>
      <c r="H103" s="824">
        <v>22.41</v>
      </c>
      <c r="I103" s="825">
        <v>22.41</v>
      </c>
      <c r="J103" s="826">
        <v>0.22109999999999999</v>
      </c>
      <c r="K103" s="827">
        <f>ROUND(I103,2)+(ROUND(I103,2)*J103)</f>
        <v>27.364851000000002</v>
      </c>
      <c r="L103" s="828">
        <f>ROUND(Q103,2)</f>
        <v>735.44000000000005</v>
      </c>
      <c r="M103" s="822" t="s">
        <v>19</v>
      </c>
      <c r="N103" s="822" t="s">
        <v>18</v>
      </c>
      <c r="O103" s="822" t="s">
        <v>27</v>
      </c>
      <c r="P103" s="829">
        <v>26.879999999999999</v>
      </c>
      <c r="Q103" s="830">
        <f>ROUND(K103,2)*P103</f>
        <v>735.43679999999995</v>
      </c>
    </row>
    <row r="104" ht="45" customHeight="1">
      <c r="A104" s="831" t="s">
        <v>21</v>
      </c>
      <c r="B104" s="831" t="s">
        <v>299</v>
      </c>
      <c r="C104" s="831" t="s">
        <v>33</v>
      </c>
      <c r="D104" s="831" t="s">
        <v>300</v>
      </c>
      <c r="E104" s="831" t="s">
        <v>301</v>
      </c>
      <c r="F104" s="832">
        <f>P104</f>
        <v>26.879999999999999</v>
      </c>
      <c r="G104" s="831" t="s">
        <v>109</v>
      </c>
      <c r="H104" s="833">
        <v>345.52999999999997</v>
      </c>
      <c r="I104" s="834">
        <v>345.52999999999997</v>
      </c>
      <c r="J104" s="835">
        <v>0.22109999999999999</v>
      </c>
      <c r="K104" s="836">
        <f>ROUND(I104,2)+(ROUND(I104,2)*J104)</f>
        <v>421.92668299999997</v>
      </c>
      <c r="L104" s="837">
        <f>ROUND(Q104,2)</f>
        <v>11341.48</v>
      </c>
      <c r="M104" s="831" t="s">
        <v>19</v>
      </c>
      <c r="N104" s="831" t="s">
        <v>18</v>
      </c>
      <c r="O104" s="831" t="s">
        <v>27</v>
      </c>
      <c r="P104" s="838">
        <v>26.879999999999999</v>
      </c>
      <c r="Q104" s="839">
        <f>ROUND(K104,2)*P104</f>
        <v>11341.4784</v>
      </c>
    </row>
    <row r="105" ht="45" customHeight="1">
      <c r="A105" s="840" t="s">
        <v>21</v>
      </c>
      <c r="B105" s="840" t="s">
        <v>302</v>
      </c>
      <c r="C105" s="840" t="s">
        <v>33</v>
      </c>
      <c r="D105" s="840" t="s">
        <v>260</v>
      </c>
      <c r="E105" s="840" t="s">
        <v>303</v>
      </c>
      <c r="F105" s="841">
        <f>P105</f>
        <v>2.25</v>
      </c>
      <c r="G105" s="840" t="s">
        <v>42</v>
      </c>
      <c r="H105" s="842">
        <v>9.7100000000000009</v>
      </c>
      <c r="I105" s="843">
        <v>9.7100000000000009</v>
      </c>
      <c r="J105" s="844">
        <v>0.22109999999999999</v>
      </c>
      <c r="K105" s="845">
        <f>ROUND(I105,2)+(ROUND(I105,2)*J105)</f>
        <v>11.856881000000001</v>
      </c>
      <c r="L105" s="846">
        <f>ROUND(Q105,2)</f>
        <v>26.690000000000001</v>
      </c>
      <c r="M105" s="840" t="s">
        <v>19</v>
      </c>
      <c r="N105" s="840" t="s">
        <v>18</v>
      </c>
      <c r="O105" s="840" t="s">
        <v>27</v>
      </c>
      <c r="P105" s="847">
        <v>2.25</v>
      </c>
      <c r="Q105" s="848">
        <f>ROUND(K105,2)*P105</f>
        <v>26.684999999999999</v>
      </c>
    </row>
    <row r="106" ht="45" customHeight="1">
      <c r="A106" s="849" t="s">
        <v>21</v>
      </c>
      <c r="B106" s="849" t="s">
        <v>304</v>
      </c>
      <c r="C106" s="849" t="s">
        <v>33</v>
      </c>
      <c r="D106" s="849" t="s">
        <v>263</v>
      </c>
      <c r="E106" s="849" t="s">
        <v>264</v>
      </c>
      <c r="F106" s="850">
        <f>P106</f>
        <v>2.25</v>
      </c>
      <c r="G106" s="849" t="s">
        <v>42</v>
      </c>
      <c r="H106" s="851">
        <v>21.18</v>
      </c>
      <c r="I106" s="852">
        <v>21.18</v>
      </c>
      <c r="J106" s="853">
        <v>0.22109999999999999</v>
      </c>
      <c r="K106" s="854">
        <f>ROUND(I106,2)+(ROUND(I106,2)*J106)</f>
        <v>25.862898000000001</v>
      </c>
      <c r="L106" s="855">
        <f>ROUND(Q106,2)</f>
        <v>58.189999999999998</v>
      </c>
      <c r="M106" s="849" t="s">
        <v>19</v>
      </c>
      <c r="N106" s="849" t="s">
        <v>18</v>
      </c>
      <c r="O106" s="849" t="s">
        <v>27</v>
      </c>
      <c r="P106" s="856">
        <v>2.25</v>
      </c>
      <c r="Q106" s="857">
        <f>ROUND(K106,2)*P106</f>
        <v>58.185000000000002</v>
      </c>
    </row>
    <row r="107" ht="45" customHeight="1">
      <c r="A107" s="859" t="s">
        <v>17</v>
      </c>
      <c r="B107" s="859" t="s">
        <v>305</v>
      </c>
      <c r="C107" s="859" t="s">
        <v>19</v>
      </c>
      <c r="D107" s="859" t="s">
        <v>19</v>
      </c>
      <c r="E107" s="859" t="s">
        <v>306</v>
      </c>
      <c r="F107" s="859" t="s">
        <v>19</v>
      </c>
      <c r="G107" s="859" t="s">
        <v>19</v>
      </c>
      <c r="H107" s="859" t="s">
        <v>19</v>
      </c>
      <c r="I107" s="859" t="s">
        <v>19</v>
      </c>
      <c r="J107" s="859" t="s">
        <v>19</v>
      </c>
      <c r="K107" s="859" t="s">
        <v>19</v>
      </c>
      <c r="L107" s="860">
        <f>ROUND(L108,2)+ROUND(L109,2)+ROUND(L110,2)+ROUND(L111,2)+ROUND(L112,2)+ROUND(L113,2)+ROUND(L114,2)+ROUND(L115,2)+ROUND(L116,2)+ROUND(L117,2)+ROUND(L118,2)+ROUND(L119,2)+ROUND(L120,2)+ROUND(L121,2)+ROUND(L122,2)+ROUND(L123,2)+ROUND(L124,2)</f>
        <v>235684.13</v>
      </c>
      <c r="M107" s="859" t="s">
        <v>19</v>
      </c>
      <c r="N107" s="859" t="s">
        <v>19</v>
      </c>
      <c r="O107" s="859" t="s">
        <v>19</v>
      </c>
      <c r="P107" s="859" t="s">
        <v>19</v>
      </c>
      <c r="Q107" s="859" t="s">
        <v>19</v>
      </c>
    </row>
    <row r="108" ht="45" customHeight="1">
      <c r="A108" s="861" t="s">
        <v>21</v>
      </c>
      <c r="B108" s="861" t="s">
        <v>307</v>
      </c>
      <c r="C108" s="861" t="s">
        <v>33</v>
      </c>
      <c r="D108" s="861" t="s">
        <v>279</v>
      </c>
      <c r="E108" s="861" t="s">
        <v>280</v>
      </c>
      <c r="F108" s="862">
        <f>P108</f>
        <v>187.16999999999999</v>
      </c>
      <c r="G108" s="861" t="s">
        <v>64</v>
      </c>
      <c r="H108" s="863">
        <v>58.619999999999997</v>
      </c>
      <c r="I108" s="864">
        <v>58.619999999999997</v>
      </c>
      <c r="J108" s="865">
        <v>0.22109999999999999</v>
      </c>
      <c r="K108" s="866">
        <f>ROUND(I108,2)+(ROUND(I108,2)*J108)</f>
        <v>71.580882000000003</v>
      </c>
      <c r="L108" s="867">
        <f>ROUND(Q108,2)</f>
        <v>13397.629999999999</v>
      </c>
      <c r="M108" s="861" t="s">
        <v>19</v>
      </c>
      <c r="N108" s="861" t="s">
        <v>18</v>
      </c>
      <c r="O108" s="861" t="s">
        <v>27</v>
      </c>
      <c r="P108" s="868">
        <v>187.16999999999999</v>
      </c>
      <c r="Q108" s="869">
        <f>ROUND(K108,2)*P108</f>
        <v>13397.628599999998</v>
      </c>
    </row>
    <row r="109" ht="45" customHeight="1">
      <c r="A109" s="870" t="s">
        <v>21</v>
      </c>
      <c r="B109" s="870" t="s">
        <v>308</v>
      </c>
      <c r="C109" s="870" t="s">
        <v>33</v>
      </c>
      <c r="D109" s="870" t="s">
        <v>309</v>
      </c>
      <c r="E109" s="870" t="s">
        <v>310</v>
      </c>
      <c r="F109" s="871">
        <f>P109</f>
        <v>12.880000000000001</v>
      </c>
      <c r="G109" s="870" t="s">
        <v>64</v>
      </c>
      <c r="H109" s="872">
        <v>593.87</v>
      </c>
      <c r="I109" s="873">
        <v>593.87</v>
      </c>
      <c r="J109" s="874">
        <v>0.22109999999999999</v>
      </c>
      <c r="K109" s="875">
        <f>ROUND(I109,2)+(ROUND(I109,2)*J109)</f>
        <v>725.17465700000002</v>
      </c>
      <c r="L109" s="876">
        <f>ROUND(Q109,2)</f>
        <v>9340.1900000000005</v>
      </c>
      <c r="M109" s="870" t="s">
        <v>19</v>
      </c>
      <c r="N109" s="870" t="s">
        <v>18</v>
      </c>
      <c r="O109" s="870" t="s">
        <v>27</v>
      </c>
      <c r="P109" s="877">
        <v>12.880000000000001</v>
      </c>
      <c r="Q109" s="878">
        <f>ROUND(K109,2)*P109</f>
        <v>9340.1895999999997</v>
      </c>
    </row>
    <row r="110" ht="45" customHeight="1">
      <c r="A110" s="879" t="s">
        <v>21</v>
      </c>
      <c r="B110" s="879" t="s">
        <v>311</v>
      </c>
      <c r="C110" s="879" t="s">
        <v>61</v>
      </c>
      <c r="D110" s="879" t="s">
        <v>312</v>
      </c>
      <c r="E110" s="879" t="s">
        <v>313</v>
      </c>
      <c r="F110" s="880">
        <f>P110</f>
        <v>73.579999999999998</v>
      </c>
      <c r="G110" s="879" t="s">
        <v>64</v>
      </c>
      <c r="H110" s="881">
        <v>12.5</v>
      </c>
      <c r="I110" s="882">
        <v>12.5</v>
      </c>
      <c r="J110" s="883">
        <v>0.22109999999999999</v>
      </c>
      <c r="K110" s="884">
        <f>ROUND(I110,2)+(ROUND(I110,2)*J110)</f>
        <v>15.26375</v>
      </c>
      <c r="L110" s="885">
        <f>ROUND(Q110,2)</f>
        <v>1122.8299999999999</v>
      </c>
      <c r="M110" s="879" t="s">
        <v>19</v>
      </c>
      <c r="N110" s="879" t="s">
        <v>18</v>
      </c>
      <c r="O110" s="879" t="s">
        <v>27</v>
      </c>
      <c r="P110" s="886">
        <v>73.579999999999998</v>
      </c>
      <c r="Q110" s="887">
        <f>ROUND(K110,2)*P110</f>
        <v>1122.8308</v>
      </c>
    </row>
    <row r="111" ht="45" customHeight="1">
      <c r="A111" s="888" t="s">
        <v>21</v>
      </c>
      <c r="B111" s="888" t="s">
        <v>314</v>
      </c>
      <c r="C111" s="888" t="s">
        <v>33</v>
      </c>
      <c r="D111" s="888" t="s">
        <v>315</v>
      </c>
      <c r="E111" s="888" t="s">
        <v>316</v>
      </c>
      <c r="F111" s="889">
        <f>P111</f>
        <v>104.5</v>
      </c>
      <c r="G111" s="888" t="s">
        <v>42</v>
      </c>
      <c r="H111" s="890">
        <v>104.55</v>
      </c>
      <c r="I111" s="891">
        <v>104.55</v>
      </c>
      <c r="J111" s="892">
        <v>0.22109999999999999</v>
      </c>
      <c r="K111" s="893">
        <f>ROUND(I111,2)+(ROUND(I111,2)*J111)</f>
        <v>127.666005</v>
      </c>
      <c r="L111" s="894">
        <f>ROUND(Q111,2)</f>
        <v>13341.52</v>
      </c>
      <c r="M111" s="888" t="s">
        <v>19</v>
      </c>
      <c r="N111" s="888" t="s">
        <v>18</v>
      </c>
      <c r="O111" s="888" t="s">
        <v>27</v>
      </c>
      <c r="P111" s="895">
        <v>104.5</v>
      </c>
      <c r="Q111" s="896">
        <f>ROUND(K111,2)*P111</f>
        <v>13341.514999999999</v>
      </c>
    </row>
    <row r="112" ht="45" customHeight="1">
      <c r="A112" s="897" t="s">
        <v>21</v>
      </c>
      <c r="B112" s="897" t="s">
        <v>317</v>
      </c>
      <c r="C112" s="897" t="s">
        <v>33</v>
      </c>
      <c r="D112" s="897" t="s">
        <v>318</v>
      </c>
      <c r="E112" s="897" t="s">
        <v>319</v>
      </c>
      <c r="F112" s="898">
        <f>P112</f>
        <v>104.5</v>
      </c>
      <c r="G112" s="897" t="s">
        <v>42</v>
      </c>
      <c r="H112" s="899">
        <v>7.3200000000000003</v>
      </c>
      <c r="I112" s="900">
        <v>7.3200000000000003</v>
      </c>
      <c r="J112" s="901">
        <v>0.22109999999999999</v>
      </c>
      <c r="K112" s="902">
        <f>ROUND(I112,2)+(ROUND(I112,2)*J112)</f>
        <v>8.9384519999999998</v>
      </c>
      <c r="L112" s="903">
        <f>ROUND(Q112,2)</f>
        <v>934.23000000000002</v>
      </c>
      <c r="M112" s="897" t="s">
        <v>19</v>
      </c>
      <c r="N112" s="897" t="s">
        <v>18</v>
      </c>
      <c r="O112" s="897" t="s">
        <v>27</v>
      </c>
      <c r="P112" s="904">
        <v>104.5</v>
      </c>
      <c r="Q112" s="905">
        <f>ROUND(K112,2)*P112</f>
        <v>934.2299999999999</v>
      </c>
    </row>
    <row r="113" ht="45" customHeight="1">
      <c r="A113" s="906" t="s">
        <v>21</v>
      </c>
      <c r="B113" s="906" t="s">
        <v>320</v>
      </c>
      <c r="C113" s="906" t="s">
        <v>33</v>
      </c>
      <c r="D113" s="906" t="s">
        <v>321</v>
      </c>
      <c r="E113" s="906" t="s">
        <v>322</v>
      </c>
      <c r="F113" s="907">
        <f>P113</f>
        <v>104.5</v>
      </c>
      <c r="G113" s="906" t="s">
        <v>42</v>
      </c>
      <c r="H113" s="908">
        <v>38.68</v>
      </c>
      <c r="I113" s="909">
        <v>38.68</v>
      </c>
      <c r="J113" s="910">
        <v>0.22109999999999999</v>
      </c>
      <c r="K113" s="911">
        <f>ROUND(I113,2)+(ROUND(I113,2)*J113)</f>
        <v>47.232147999999995</v>
      </c>
      <c r="L113" s="912">
        <f>ROUND(Q113,2)</f>
        <v>4935.54</v>
      </c>
      <c r="M113" s="906" t="s">
        <v>19</v>
      </c>
      <c r="N113" s="906" t="s">
        <v>18</v>
      </c>
      <c r="O113" s="906" t="s">
        <v>27</v>
      </c>
      <c r="P113" s="913">
        <v>104.5</v>
      </c>
      <c r="Q113" s="914">
        <f>ROUND(K113,2)*P113</f>
        <v>4935.5349999999999</v>
      </c>
    </row>
    <row r="114" ht="45" customHeight="1">
      <c r="A114" s="915" t="s">
        <v>21</v>
      </c>
      <c r="B114" s="915" t="s">
        <v>323</v>
      </c>
      <c r="C114" s="915" t="s">
        <v>61</v>
      </c>
      <c r="D114" s="915" t="s">
        <v>324</v>
      </c>
      <c r="E114" s="915" t="s">
        <v>325</v>
      </c>
      <c r="F114" s="916">
        <f>P114</f>
        <v>1153.47</v>
      </c>
      <c r="G114" s="915" t="s">
        <v>42</v>
      </c>
      <c r="H114" s="917">
        <v>21.16</v>
      </c>
      <c r="I114" s="918">
        <v>21.16</v>
      </c>
      <c r="J114" s="919">
        <v>0.22109999999999999</v>
      </c>
      <c r="K114" s="920">
        <f>ROUND(I114,2)+(ROUND(I114,2)*J114)</f>
        <v>25.838476</v>
      </c>
      <c r="L114" s="921">
        <f>ROUND(Q114,2)</f>
        <v>29805.66</v>
      </c>
      <c r="M114" s="915" t="s">
        <v>19</v>
      </c>
      <c r="N114" s="915" t="s">
        <v>18</v>
      </c>
      <c r="O114" s="915" t="s">
        <v>27</v>
      </c>
      <c r="P114" s="922">
        <v>1153.47</v>
      </c>
      <c r="Q114" s="923">
        <f>ROUND(K114,2)*P114</f>
        <v>29805.664800000002</v>
      </c>
    </row>
    <row r="115" ht="45" customHeight="1">
      <c r="A115" s="924" t="s">
        <v>21</v>
      </c>
      <c r="B115" s="924" t="s">
        <v>326</v>
      </c>
      <c r="C115" s="924" t="s">
        <v>33</v>
      </c>
      <c r="D115" s="924" t="s">
        <v>327</v>
      </c>
      <c r="E115" s="924" t="s">
        <v>328</v>
      </c>
      <c r="F115" s="925">
        <f>P115</f>
        <v>33.079999999999998</v>
      </c>
      <c r="G115" s="924" t="s">
        <v>64</v>
      </c>
      <c r="H115" s="926">
        <v>39.079999999999998</v>
      </c>
      <c r="I115" s="927">
        <v>39.079999999999998</v>
      </c>
      <c r="J115" s="928">
        <v>0.22109999999999999</v>
      </c>
      <c r="K115" s="929">
        <f>ROUND(I115,2)+(ROUND(I115,2)*J115)</f>
        <v>47.720587999999999</v>
      </c>
      <c r="L115" s="930">
        <f>ROUND(Q115,2)</f>
        <v>1578.5799999999999</v>
      </c>
      <c r="M115" s="924" t="s">
        <v>19</v>
      </c>
      <c r="N115" s="924" t="s">
        <v>18</v>
      </c>
      <c r="O115" s="924" t="s">
        <v>27</v>
      </c>
      <c r="P115" s="931">
        <v>33.079999999999998</v>
      </c>
      <c r="Q115" s="932">
        <f>ROUND(K115,2)*P115</f>
        <v>1578.5775999999998</v>
      </c>
    </row>
    <row r="116" ht="45" customHeight="1">
      <c r="A116" s="933" t="s">
        <v>21</v>
      </c>
      <c r="B116" s="933" t="s">
        <v>329</v>
      </c>
      <c r="C116" s="933" t="s">
        <v>61</v>
      </c>
      <c r="D116" s="933" t="s">
        <v>330</v>
      </c>
      <c r="E116" s="933" t="s">
        <v>331</v>
      </c>
      <c r="F116" s="934">
        <f>P116</f>
        <v>40.18</v>
      </c>
      <c r="G116" s="933" t="s">
        <v>42</v>
      </c>
      <c r="H116" s="935">
        <v>39.259999999999998</v>
      </c>
      <c r="I116" s="936">
        <v>39.259999999999998</v>
      </c>
      <c r="J116" s="937">
        <v>0.22109999999999999</v>
      </c>
      <c r="K116" s="938">
        <f>ROUND(I116,2)+(ROUND(I116,2)*J116)</f>
        <v>47.940385999999997</v>
      </c>
      <c r="L116" s="939">
        <f>ROUND(Q116,2)</f>
        <v>1926.23</v>
      </c>
      <c r="M116" s="933" t="s">
        <v>19</v>
      </c>
      <c r="N116" s="933" t="s">
        <v>18</v>
      </c>
      <c r="O116" s="933" t="s">
        <v>27</v>
      </c>
      <c r="P116" s="940">
        <v>40.18</v>
      </c>
      <c r="Q116" s="941">
        <f>ROUND(K116,2)*P116</f>
        <v>1926.2292</v>
      </c>
    </row>
    <row r="117" ht="45" customHeight="1">
      <c r="A117" s="942" t="s">
        <v>21</v>
      </c>
      <c r="B117" s="942" t="s">
        <v>332</v>
      </c>
      <c r="C117" s="942" t="s">
        <v>33</v>
      </c>
      <c r="D117" s="942" t="s">
        <v>333</v>
      </c>
      <c r="E117" s="942" t="s">
        <v>334</v>
      </c>
      <c r="F117" s="943">
        <f>P117</f>
        <v>28.960000000000001</v>
      </c>
      <c r="G117" s="942" t="s">
        <v>42</v>
      </c>
      <c r="H117" s="944">
        <v>73.859999999999999</v>
      </c>
      <c r="I117" s="945">
        <v>73.859999999999999</v>
      </c>
      <c r="J117" s="946">
        <v>0.22109999999999999</v>
      </c>
      <c r="K117" s="947">
        <f>ROUND(I117,2)+(ROUND(I117,2)*J117)</f>
        <v>90.190445999999994</v>
      </c>
      <c r="L117" s="948">
        <f>ROUND(Q117,2)</f>
        <v>2611.9000000000001</v>
      </c>
      <c r="M117" s="942" t="s">
        <v>19</v>
      </c>
      <c r="N117" s="942" t="s">
        <v>18</v>
      </c>
      <c r="O117" s="942" t="s">
        <v>27</v>
      </c>
      <c r="P117" s="949">
        <v>28.960000000000001</v>
      </c>
      <c r="Q117" s="950">
        <f>ROUND(K117,2)*P117</f>
        <v>2611.9023999999999</v>
      </c>
    </row>
    <row r="118" ht="45" customHeight="1">
      <c r="A118" s="951" t="s">
        <v>21</v>
      </c>
      <c r="B118" s="951" t="s">
        <v>335</v>
      </c>
      <c r="C118" s="951" t="s">
        <v>33</v>
      </c>
      <c r="D118" s="951" t="s">
        <v>336</v>
      </c>
      <c r="E118" s="951" t="s">
        <v>337</v>
      </c>
      <c r="F118" s="952">
        <f>P118</f>
        <v>296.44999999999999</v>
      </c>
      <c r="G118" s="951" t="s">
        <v>42</v>
      </c>
      <c r="H118" s="953">
        <v>41.469999999999999</v>
      </c>
      <c r="I118" s="954">
        <v>41.469999999999999</v>
      </c>
      <c r="J118" s="955">
        <v>0.22109999999999999</v>
      </c>
      <c r="K118" s="956">
        <f>ROUND(I118,2)+(ROUND(I118,2)*J118)</f>
        <v>50.639016999999996</v>
      </c>
      <c r="L118" s="957">
        <f>ROUND(Q118,2)</f>
        <v>15012.23</v>
      </c>
      <c r="M118" s="951" t="s">
        <v>19</v>
      </c>
      <c r="N118" s="951" t="s">
        <v>18</v>
      </c>
      <c r="O118" s="951" t="s">
        <v>27</v>
      </c>
      <c r="P118" s="958">
        <v>296.44999999999999</v>
      </c>
      <c r="Q118" s="959">
        <f>ROUND(K118,2)*P118</f>
        <v>15012.227999999999</v>
      </c>
    </row>
    <row r="119" ht="45" customHeight="1">
      <c r="A119" s="960" t="s">
        <v>21</v>
      </c>
      <c r="B119" s="960" t="s">
        <v>338</v>
      </c>
      <c r="C119" s="960" t="s">
        <v>33</v>
      </c>
      <c r="D119" s="960" t="s">
        <v>339</v>
      </c>
      <c r="E119" s="960" t="s">
        <v>340</v>
      </c>
      <c r="F119" s="961">
        <f>P119</f>
        <v>14.4</v>
      </c>
      <c r="G119" s="960" t="s">
        <v>42</v>
      </c>
      <c r="H119" s="962">
        <v>34.380000000000003</v>
      </c>
      <c r="I119" s="963">
        <v>34.380000000000003</v>
      </c>
      <c r="J119" s="964">
        <v>0.22109999999999999</v>
      </c>
      <c r="K119" s="965">
        <f>ROUND(I119,2)+(ROUND(I119,2)*J119)</f>
        <v>41.981418000000005</v>
      </c>
      <c r="L119" s="966">
        <f>ROUND(Q119,2)</f>
        <v>604.50999999999999</v>
      </c>
      <c r="M119" s="960" t="s">
        <v>19</v>
      </c>
      <c r="N119" s="960" t="s">
        <v>18</v>
      </c>
      <c r="O119" s="960" t="s">
        <v>27</v>
      </c>
      <c r="P119" s="967">
        <v>14.4</v>
      </c>
      <c r="Q119" s="968">
        <f>ROUND(K119,2)*P119</f>
        <v>604.51199999999994</v>
      </c>
    </row>
    <row r="120" ht="45" customHeight="1">
      <c r="A120" s="969" t="s">
        <v>21</v>
      </c>
      <c r="B120" s="969" t="s">
        <v>341</v>
      </c>
      <c r="C120" s="969" t="s">
        <v>33</v>
      </c>
      <c r="D120" s="969" t="s">
        <v>342</v>
      </c>
      <c r="E120" s="969" t="s">
        <v>343</v>
      </c>
      <c r="F120" s="970">
        <f>P120</f>
        <v>1632</v>
      </c>
      <c r="G120" s="969" t="s">
        <v>131</v>
      </c>
      <c r="H120" s="971">
        <v>12.67</v>
      </c>
      <c r="I120" s="972">
        <v>12.67</v>
      </c>
      <c r="J120" s="973">
        <v>0.22109999999999999</v>
      </c>
      <c r="K120" s="974">
        <f>ROUND(I120,2)+(ROUND(I120,2)*J120)</f>
        <v>15.471337</v>
      </c>
      <c r="L120" s="975">
        <f>ROUND(Q120,2)</f>
        <v>25247.040000000001</v>
      </c>
      <c r="M120" s="969" t="s">
        <v>19</v>
      </c>
      <c r="N120" s="969" t="s">
        <v>18</v>
      </c>
      <c r="O120" s="969" t="s">
        <v>27</v>
      </c>
      <c r="P120" s="976">
        <v>1632</v>
      </c>
      <c r="Q120" s="977">
        <f>ROUND(K120,2)*P120</f>
        <v>25247.040000000001</v>
      </c>
    </row>
    <row r="121" ht="45" customHeight="1">
      <c r="A121" s="978" t="s">
        <v>21</v>
      </c>
      <c r="B121" s="978" t="s">
        <v>344</v>
      </c>
      <c r="C121" s="978" t="s">
        <v>33</v>
      </c>
      <c r="D121" s="978" t="s">
        <v>345</v>
      </c>
      <c r="E121" s="978" t="s">
        <v>346</v>
      </c>
      <c r="F121" s="979">
        <f>P121</f>
        <v>5044</v>
      </c>
      <c r="G121" s="978" t="s">
        <v>131</v>
      </c>
      <c r="H121" s="980">
        <v>12.640000000000001</v>
      </c>
      <c r="I121" s="981">
        <v>12.640000000000001</v>
      </c>
      <c r="J121" s="982">
        <v>0.22109999999999999</v>
      </c>
      <c r="K121" s="983">
        <f>ROUND(I121,2)+(ROUND(I121,2)*J121)</f>
        <v>15.434704</v>
      </c>
      <c r="L121" s="984">
        <f>ROUND(Q121,2)</f>
        <v>77828.919999999998</v>
      </c>
      <c r="M121" s="978" t="s">
        <v>19</v>
      </c>
      <c r="N121" s="978" t="s">
        <v>18</v>
      </c>
      <c r="O121" s="978" t="s">
        <v>27</v>
      </c>
      <c r="P121" s="985">
        <v>5044</v>
      </c>
      <c r="Q121" s="986">
        <f>ROUND(K121,2)*P121</f>
        <v>77828.919999999998</v>
      </c>
    </row>
    <row r="122" ht="45" customHeight="1">
      <c r="A122" s="987" t="s">
        <v>21</v>
      </c>
      <c r="B122" s="987" t="s">
        <v>347</v>
      </c>
      <c r="C122" s="987" t="s">
        <v>33</v>
      </c>
      <c r="D122" s="987" t="s">
        <v>348</v>
      </c>
      <c r="E122" s="987" t="s">
        <v>349</v>
      </c>
      <c r="F122" s="988">
        <f>P122</f>
        <v>142.59999999999999</v>
      </c>
      <c r="G122" s="987" t="s">
        <v>131</v>
      </c>
      <c r="H122" s="989">
        <v>11.75</v>
      </c>
      <c r="I122" s="990">
        <v>11.75</v>
      </c>
      <c r="J122" s="991">
        <v>0.22109999999999999</v>
      </c>
      <c r="K122" s="992">
        <f>ROUND(I122,2)+(ROUND(I122,2)*J122)</f>
        <v>14.347925</v>
      </c>
      <c r="L122" s="993">
        <f>ROUND(Q122,2)</f>
        <v>2046.3099999999999</v>
      </c>
      <c r="M122" s="987" t="s">
        <v>19</v>
      </c>
      <c r="N122" s="987" t="s">
        <v>18</v>
      </c>
      <c r="O122" s="987" t="s">
        <v>27</v>
      </c>
      <c r="P122" s="994">
        <v>142.59999999999999</v>
      </c>
      <c r="Q122" s="995">
        <f>ROUND(K122,2)*P122</f>
        <v>2046.3099999999999</v>
      </c>
    </row>
    <row r="123" ht="45" customHeight="1">
      <c r="A123" s="996" t="s">
        <v>21</v>
      </c>
      <c r="B123" s="996" t="s">
        <v>350</v>
      </c>
      <c r="C123" s="996" t="s">
        <v>33</v>
      </c>
      <c r="D123" s="996" t="s">
        <v>351</v>
      </c>
      <c r="E123" s="996" t="s">
        <v>352</v>
      </c>
      <c r="F123" s="997">
        <f>P123</f>
        <v>46.829999999999998</v>
      </c>
      <c r="G123" s="996" t="s">
        <v>64</v>
      </c>
      <c r="H123" s="998">
        <v>603.53999999999996</v>
      </c>
      <c r="I123" s="999">
        <v>603.53999999999996</v>
      </c>
      <c r="J123" s="1000">
        <v>0.22109999999999999</v>
      </c>
      <c r="K123" s="1001">
        <f>ROUND(I123,2)+(ROUND(I123,2)*J123)</f>
        <v>736.98269399999992</v>
      </c>
      <c r="L123" s="1002">
        <f>ROUND(Q123,2)</f>
        <v>34512.769999999997</v>
      </c>
      <c r="M123" s="996" t="s">
        <v>19</v>
      </c>
      <c r="N123" s="996" t="s">
        <v>18</v>
      </c>
      <c r="O123" s="996" t="s">
        <v>27</v>
      </c>
      <c r="P123" s="1003">
        <v>46.829999999999998</v>
      </c>
      <c r="Q123" s="1004">
        <f>ROUND(K123,2)*P123</f>
        <v>34512.773399999998</v>
      </c>
    </row>
    <row r="124" ht="45" customHeight="1">
      <c r="A124" s="1005" t="s">
        <v>21</v>
      </c>
      <c r="B124" s="1005" t="s">
        <v>353</v>
      </c>
      <c r="C124" s="1005" t="s">
        <v>33</v>
      </c>
      <c r="D124" s="1005" t="s">
        <v>354</v>
      </c>
      <c r="E124" s="1005" t="s">
        <v>355</v>
      </c>
      <c r="F124" s="1006">
        <f>P124</f>
        <v>40.18</v>
      </c>
      <c r="G124" s="1005" t="s">
        <v>42</v>
      </c>
      <c r="H124" s="1007">
        <v>29.309999999999999</v>
      </c>
      <c r="I124" s="1008">
        <v>29.309999999999999</v>
      </c>
      <c r="J124" s="1009">
        <v>0.22109999999999999</v>
      </c>
      <c r="K124" s="1010">
        <f>ROUND(I124,2)+(ROUND(I124,2)*J124)</f>
        <v>35.790441000000001</v>
      </c>
      <c r="L124" s="1011">
        <f>ROUND(Q124,2)</f>
        <v>1438.04</v>
      </c>
      <c r="M124" s="1005" t="s">
        <v>19</v>
      </c>
      <c r="N124" s="1005" t="s">
        <v>18</v>
      </c>
      <c r="O124" s="1005" t="s">
        <v>27</v>
      </c>
      <c r="P124" s="1012">
        <v>40.18</v>
      </c>
      <c r="Q124" s="1013">
        <f>ROUND(K124,2)*P124</f>
        <v>1438.0421999999999</v>
      </c>
    </row>
    <row r="125" ht="45" customHeight="1">
      <c r="A125" s="1015" t="s">
        <v>17</v>
      </c>
      <c r="B125" s="1015" t="s">
        <v>356</v>
      </c>
      <c r="C125" s="1015" t="s">
        <v>19</v>
      </c>
      <c r="D125" s="1015" t="s">
        <v>19</v>
      </c>
      <c r="E125" s="1015" t="s">
        <v>357</v>
      </c>
      <c r="F125" s="1015" t="s">
        <v>19</v>
      </c>
      <c r="G125" s="1015" t="s">
        <v>19</v>
      </c>
      <c r="H125" s="1015" t="s">
        <v>19</v>
      </c>
      <c r="I125" s="1015" t="s">
        <v>19</v>
      </c>
      <c r="J125" s="1015" t="s">
        <v>19</v>
      </c>
      <c r="K125" s="1015" t="s">
        <v>19</v>
      </c>
      <c r="L125" s="1016">
        <f>ROUND(L126,2)+ROUND(L127,2)+ROUND(L128,2)+ROUND(L129,2)+ROUND(L130,2)+ROUND(L131,2)+ROUND(L132,2)+ROUND(L133,2)+ROUND(L134,2)+ROUND(L135,2)+ROUND(L136,2)+ROUND(L137,2)+ROUND(L138,2)+ROUND(L139,2)+ROUND(L140,2)</f>
        <v>53072.129999999997</v>
      </c>
      <c r="M125" s="1015" t="s">
        <v>19</v>
      </c>
      <c r="N125" s="1015" t="s">
        <v>19</v>
      </c>
      <c r="O125" s="1015" t="s">
        <v>19</v>
      </c>
      <c r="P125" s="1015" t="s">
        <v>19</v>
      </c>
      <c r="Q125" s="1015" t="s">
        <v>19</v>
      </c>
    </row>
    <row r="126" ht="45" customHeight="1">
      <c r="A126" s="1017" t="s">
        <v>21</v>
      </c>
      <c r="B126" s="1017" t="s">
        <v>358</v>
      </c>
      <c r="C126" s="1017" t="s">
        <v>33</v>
      </c>
      <c r="D126" s="1017" t="s">
        <v>359</v>
      </c>
      <c r="E126" s="1017" t="s">
        <v>360</v>
      </c>
      <c r="F126" s="1018">
        <f>P126</f>
        <v>17</v>
      </c>
      <c r="G126" s="1017" t="s">
        <v>26</v>
      </c>
      <c r="H126" s="1019">
        <v>575.5</v>
      </c>
      <c r="I126" s="1020">
        <v>575.5</v>
      </c>
      <c r="J126" s="1021">
        <v>0.22109999999999999</v>
      </c>
      <c r="K126" s="1022">
        <f>ROUND(I126,2)+(ROUND(I126,2)*J126)</f>
        <v>702.74305000000004</v>
      </c>
      <c r="L126" s="1023">
        <f>ROUND(Q126,2)</f>
        <v>11946.58</v>
      </c>
      <c r="M126" s="1017" t="s">
        <v>19</v>
      </c>
      <c r="N126" s="1017" t="s">
        <v>18</v>
      </c>
      <c r="O126" s="1017" t="s">
        <v>27</v>
      </c>
      <c r="P126" s="1024">
        <v>17</v>
      </c>
      <c r="Q126" s="1025">
        <f>ROUND(K126,2)*P126</f>
        <v>11946.58</v>
      </c>
    </row>
    <row r="127" ht="45" customHeight="1">
      <c r="A127" s="1026" t="s">
        <v>21</v>
      </c>
      <c r="B127" s="1026" t="s">
        <v>361</v>
      </c>
      <c r="C127" s="1026" t="s">
        <v>33</v>
      </c>
      <c r="D127" s="1026" t="s">
        <v>362</v>
      </c>
      <c r="E127" s="1026" t="s">
        <v>363</v>
      </c>
      <c r="F127" s="1027">
        <f>P127</f>
        <v>1</v>
      </c>
      <c r="G127" s="1026" t="s">
        <v>26</v>
      </c>
      <c r="H127" s="1028">
        <v>2410.75</v>
      </c>
      <c r="I127" s="1029">
        <v>2410.75</v>
      </c>
      <c r="J127" s="1030">
        <v>0.22109999999999999</v>
      </c>
      <c r="K127" s="1031">
        <f>ROUND(I127,2)+(ROUND(I127,2)*J127)</f>
        <v>2943.7668249999997</v>
      </c>
      <c r="L127" s="1032">
        <f>ROUND(Q127,2)</f>
        <v>2943.77</v>
      </c>
      <c r="M127" s="1026" t="s">
        <v>19</v>
      </c>
      <c r="N127" s="1026" t="s">
        <v>18</v>
      </c>
      <c r="O127" s="1026" t="s">
        <v>27</v>
      </c>
      <c r="P127" s="1033">
        <v>1</v>
      </c>
      <c r="Q127" s="1034">
        <f>ROUND(K127,2)*P127</f>
        <v>2943.77</v>
      </c>
    </row>
    <row r="128" ht="45" customHeight="1">
      <c r="A128" s="1035" t="s">
        <v>21</v>
      </c>
      <c r="B128" s="1035" t="s">
        <v>364</v>
      </c>
      <c r="C128" s="1035" t="s">
        <v>33</v>
      </c>
      <c r="D128" s="1035" t="s">
        <v>365</v>
      </c>
      <c r="E128" s="1035" t="s">
        <v>366</v>
      </c>
      <c r="F128" s="1036">
        <f>P128</f>
        <v>5</v>
      </c>
      <c r="G128" s="1035" t="s">
        <v>109</v>
      </c>
      <c r="H128" s="1037">
        <v>60.789999999999999</v>
      </c>
      <c r="I128" s="1038">
        <v>60.789999999999999</v>
      </c>
      <c r="J128" s="1039">
        <v>0.22109999999999999</v>
      </c>
      <c r="K128" s="1040">
        <f>ROUND(I128,2)+(ROUND(I128,2)*J128)</f>
        <v>74.230669000000006</v>
      </c>
      <c r="L128" s="1041">
        <f>ROUND(Q128,2)</f>
        <v>371.14999999999998</v>
      </c>
      <c r="M128" s="1035" t="s">
        <v>19</v>
      </c>
      <c r="N128" s="1035" t="s">
        <v>18</v>
      </c>
      <c r="O128" s="1035" t="s">
        <v>27</v>
      </c>
      <c r="P128" s="1042">
        <v>5</v>
      </c>
      <c r="Q128" s="1043">
        <f>ROUND(K128,2)*P128</f>
        <v>371.15000000000003</v>
      </c>
    </row>
    <row r="129" ht="45" customHeight="1">
      <c r="A129" s="1044" t="s">
        <v>21</v>
      </c>
      <c r="B129" s="1044" t="s">
        <v>367</v>
      </c>
      <c r="C129" s="1044" t="s">
        <v>33</v>
      </c>
      <c r="D129" s="1044" t="s">
        <v>368</v>
      </c>
      <c r="E129" s="1044" t="s">
        <v>369</v>
      </c>
      <c r="F129" s="1045">
        <f>P129</f>
        <v>1</v>
      </c>
      <c r="G129" s="1044" t="s">
        <v>26</v>
      </c>
      <c r="H129" s="1046">
        <v>722.30999999999995</v>
      </c>
      <c r="I129" s="1047">
        <v>722.30999999999995</v>
      </c>
      <c r="J129" s="1048">
        <v>0.22109999999999999</v>
      </c>
      <c r="K129" s="1049">
        <f>ROUND(I129,2)+(ROUND(I129,2)*J129)</f>
        <v>882.01274099999989</v>
      </c>
      <c r="L129" s="1050">
        <f>ROUND(Q129,2)</f>
        <v>882.00999999999999</v>
      </c>
      <c r="M129" s="1044" t="s">
        <v>19</v>
      </c>
      <c r="N129" s="1044" t="s">
        <v>18</v>
      </c>
      <c r="O129" s="1044" t="s">
        <v>27</v>
      </c>
      <c r="P129" s="1051">
        <v>1</v>
      </c>
      <c r="Q129" s="1052">
        <f>ROUND(K129,2)*P129</f>
        <v>882.00999999999999</v>
      </c>
    </row>
    <row r="130" ht="45" customHeight="1">
      <c r="A130" s="1053" t="s">
        <v>21</v>
      </c>
      <c r="B130" s="1053" t="s">
        <v>370</v>
      </c>
      <c r="C130" s="1053" t="s">
        <v>33</v>
      </c>
      <c r="D130" s="1053" t="s">
        <v>371</v>
      </c>
      <c r="E130" s="1053" t="s">
        <v>372</v>
      </c>
      <c r="F130" s="1054">
        <f>P130</f>
        <v>1</v>
      </c>
      <c r="G130" s="1053" t="s">
        <v>26</v>
      </c>
      <c r="H130" s="1055">
        <v>36.789999999999999</v>
      </c>
      <c r="I130" s="1056">
        <v>36.789999999999999</v>
      </c>
      <c r="J130" s="1057">
        <v>0.22109999999999999</v>
      </c>
      <c r="K130" s="1058">
        <f>ROUND(I130,2)+(ROUND(I130,2)*J130)</f>
        <v>44.924268999999995</v>
      </c>
      <c r="L130" s="1059">
        <f>ROUND(Q130,2)</f>
        <v>44.920000000000002</v>
      </c>
      <c r="M130" s="1053" t="s">
        <v>19</v>
      </c>
      <c r="N130" s="1053" t="s">
        <v>18</v>
      </c>
      <c r="O130" s="1053" t="s">
        <v>27</v>
      </c>
      <c r="P130" s="1060">
        <v>1</v>
      </c>
      <c r="Q130" s="1061">
        <f>ROUND(K130,2)*P130</f>
        <v>44.920000000000002</v>
      </c>
    </row>
    <row r="131" ht="45" customHeight="1">
      <c r="A131" s="1062" t="s">
        <v>21</v>
      </c>
      <c r="B131" s="1062" t="s">
        <v>373</v>
      </c>
      <c r="C131" s="1062" t="s">
        <v>33</v>
      </c>
      <c r="D131" s="1062" t="s">
        <v>374</v>
      </c>
      <c r="E131" s="1062" t="s">
        <v>375</v>
      </c>
      <c r="F131" s="1063">
        <f>P131</f>
        <v>1</v>
      </c>
      <c r="G131" s="1062" t="s">
        <v>26</v>
      </c>
      <c r="H131" s="1064">
        <v>33.729999999999997</v>
      </c>
      <c r="I131" s="1065">
        <v>33.729999999999997</v>
      </c>
      <c r="J131" s="1066">
        <v>0.22109999999999999</v>
      </c>
      <c r="K131" s="1067">
        <f>ROUND(I131,2)+(ROUND(I131,2)*J131)</f>
        <v>41.187702999999999</v>
      </c>
      <c r="L131" s="1068">
        <f>ROUND(Q131,2)</f>
        <v>41.189999999999998</v>
      </c>
      <c r="M131" s="1062" t="s">
        <v>19</v>
      </c>
      <c r="N131" s="1062" t="s">
        <v>18</v>
      </c>
      <c r="O131" s="1062" t="s">
        <v>27</v>
      </c>
      <c r="P131" s="1069">
        <v>1</v>
      </c>
      <c r="Q131" s="1070">
        <f>ROUND(K131,2)*P131</f>
        <v>41.189999999999998</v>
      </c>
    </row>
    <row r="132" ht="45" customHeight="1">
      <c r="A132" s="1071" t="s">
        <v>21</v>
      </c>
      <c r="B132" s="1071" t="s">
        <v>376</v>
      </c>
      <c r="C132" s="1071" t="s">
        <v>33</v>
      </c>
      <c r="D132" s="1071" t="s">
        <v>377</v>
      </c>
      <c r="E132" s="1071" t="s">
        <v>378</v>
      </c>
      <c r="F132" s="1072">
        <f>P132</f>
        <v>1</v>
      </c>
      <c r="G132" s="1071" t="s">
        <v>26</v>
      </c>
      <c r="H132" s="1073">
        <v>106.42</v>
      </c>
      <c r="I132" s="1074">
        <v>106.42</v>
      </c>
      <c r="J132" s="1075">
        <v>0.22109999999999999</v>
      </c>
      <c r="K132" s="1076">
        <f>ROUND(I132,2)+(ROUND(I132,2)*J132)</f>
        <v>129.94946200000001</v>
      </c>
      <c r="L132" s="1077">
        <f>ROUND(Q132,2)</f>
        <v>129.94999999999999</v>
      </c>
      <c r="M132" s="1071" t="s">
        <v>19</v>
      </c>
      <c r="N132" s="1071" t="s">
        <v>18</v>
      </c>
      <c r="O132" s="1071" t="s">
        <v>27</v>
      </c>
      <c r="P132" s="1078">
        <v>1</v>
      </c>
      <c r="Q132" s="1079">
        <f>ROUND(K132,2)*P132</f>
        <v>129.94999999999999</v>
      </c>
    </row>
    <row r="133" ht="45" customHeight="1">
      <c r="A133" s="1080" t="s">
        <v>21</v>
      </c>
      <c r="B133" s="1080" t="s">
        <v>379</v>
      </c>
      <c r="C133" s="1080" t="s">
        <v>33</v>
      </c>
      <c r="D133" s="1080" t="s">
        <v>380</v>
      </c>
      <c r="E133" s="1080" t="s">
        <v>381</v>
      </c>
      <c r="F133" s="1081">
        <f>P133</f>
        <v>1</v>
      </c>
      <c r="G133" s="1080" t="s">
        <v>26</v>
      </c>
      <c r="H133" s="1082">
        <v>2175.5599999999999</v>
      </c>
      <c r="I133" s="1083">
        <v>2175.5599999999999</v>
      </c>
      <c r="J133" s="1084">
        <v>0.22109999999999999</v>
      </c>
      <c r="K133" s="1085">
        <f>ROUND(I133,2)+(ROUND(I133,2)*J133)</f>
        <v>2656.5763159999997</v>
      </c>
      <c r="L133" s="1086">
        <f>ROUND(Q133,2)</f>
        <v>2656.5799999999999</v>
      </c>
      <c r="M133" s="1080" t="s">
        <v>19</v>
      </c>
      <c r="N133" s="1080" t="s">
        <v>18</v>
      </c>
      <c r="O133" s="1080" t="s">
        <v>27</v>
      </c>
      <c r="P133" s="1087">
        <v>1</v>
      </c>
      <c r="Q133" s="1088">
        <f>ROUND(K133,2)*P133</f>
        <v>2656.5799999999999</v>
      </c>
    </row>
    <row r="134" ht="45" customHeight="1">
      <c r="A134" s="1089" t="s">
        <v>21</v>
      </c>
      <c r="B134" s="1089" t="s">
        <v>382</v>
      </c>
      <c r="C134" s="1089" t="s">
        <v>33</v>
      </c>
      <c r="D134" s="1089" t="s">
        <v>383</v>
      </c>
      <c r="E134" s="1089" t="s">
        <v>384</v>
      </c>
      <c r="F134" s="1090">
        <f>P134</f>
        <v>1</v>
      </c>
      <c r="G134" s="1089" t="s">
        <v>26</v>
      </c>
      <c r="H134" s="1091">
        <v>422.63999999999999</v>
      </c>
      <c r="I134" s="1092">
        <v>422.63999999999999</v>
      </c>
      <c r="J134" s="1093">
        <v>0.22109999999999999</v>
      </c>
      <c r="K134" s="1094">
        <f>ROUND(I134,2)+(ROUND(I134,2)*J134)</f>
        <v>516.08570399999996</v>
      </c>
      <c r="L134" s="1095">
        <f>ROUND(Q134,2)</f>
        <v>516.09000000000003</v>
      </c>
      <c r="M134" s="1089" t="s">
        <v>19</v>
      </c>
      <c r="N134" s="1089" t="s">
        <v>18</v>
      </c>
      <c r="O134" s="1089" t="s">
        <v>27</v>
      </c>
      <c r="P134" s="1096">
        <v>1</v>
      </c>
      <c r="Q134" s="1097">
        <f>ROUND(K134,2)*P134</f>
        <v>516.09000000000003</v>
      </c>
    </row>
    <row r="135" ht="45" customHeight="1">
      <c r="A135" s="1098" t="s">
        <v>21</v>
      </c>
      <c r="B135" s="1098" t="s">
        <v>385</v>
      </c>
      <c r="C135" s="1098" t="s">
        <v>33</v>
      </c>
      <c r="D135" s="1098" t="s">
        <v>386</v>
      </c>
      <c r="E135" s="1098" t="s">
        <v>387</v>
      </c>
      <c r="F135" s="1099">
        <f>P135</f>
        <v>1</v>
      </c>
      <c r="G135" s="1098" t="s">
        <v>26</v>
      </c>
      <c r="H135" s="1100">
        <v>4747.3199999999997</v>
      </c>
      <c r="I135" s="1101">
        <v>4747.3199999999997</v>
      </c>
      <c r="J135" s="1102">
        <v>0.22109999999999999</v>
      </c>
      <c r="K135" s="1103">
        <f>ROUND(I135,2)+(ROUND(I135,2)*J135)</f>
        <v>5796.9524519999995</v>
      </c>
      <c r="L135" s="1104">
        <f>ROUND(Q135,2)</f>
        <v>5796.9499999999998</v>
      </c>
      <c r="M135" s="1098" t="s">
        <v>19</v>
      </c>
      <c r="N135" s="1098" t="s">
        <v>18</v>
      </c>
      <c r="O135" s="1098" t="s">
        <v>27</v>
      </c>
      <c r="P135" s="1105">
        <v>1</v>
      </c>
      <c r="Q135" s="1106">
        <f>ROUND(K135,2)*P135</f>
        <v>5796.9499999999998</v>
      </c>
    </row>
    <row r="136" ht="45" customHeight="1">
      <c r="A136" s="1107" t="s">
        <v>21</v>
      </c>
      <c r="B136" s="1107" t="s">
        <v>388</v>
      </c>
      <c r="C136" s="1107" t="s">
        <v>33</v>
      </c>
      <c r="D136" s="1107" t="s">
        <v>389</v>
      </c>
      <c r="E136" s="1107" t="s">
        <v>390</v>
      </c>
      <c r="F136" s="1108">
        <f>P136</f>
        <v>1</v>
      </c>
      <c r="G136" s="1107" t="s">
        <v>26</v>
      </c>
      <c r="H136" s="1109">
        <v>9909.25</v>
      </c>
      <c r="I136" s="1110">
        <v>9909.25</v>
      </c>
      <c r="J136" s="1111">
        <v>0.22109999999999999</v>
      </c>
      <c r="K136" s="1112">
        <f>ROUND(I136,2)+(ROUND(I136,2)*J136)</f>
        <v>12100.185175000001</v>
      </c>
      <c r="L136" s="1113">
        <f>ROUND(Q136,2)</f>
        <v>12100.190000000001</v>
      </c>
      <c r="M136" s="1107" t="s">
        <v>19</v>
      </c>
      <c r="N136" s="1107" t="s">
        <v>18</v>
      </c>
      <c r="O136" s="1107" t="s">
        <v>27</v>
      </c>
      <c r="P136" s="1114">
        <v>1</v>
      </c>
      <c r="Q136" s="1115">
        <f>ROUND(K136,2)*P136</f>
        <v>12100.190000000001</v>
      </c>
    </row>
    <row r="137" ht="45" customHeight="1">
      <c r="A137" s="1116" t="s">
        <v>21</v>
      </c>
      <c r="B137" s="1116" t="s">
        <v>391</v>
      </c>
      <c r="C137" s="1116" t="s">
        <v>23</v>
      </c>
      <c r="D137" s="1116" t="s">
        <v>392</v>
      </c>
      <c r="E137" s="1116" t="s">
        <v>393</v>
      </c>
      <c r="F137" s="1117">
        <f>P137</f>
        <v>16</v>
      </c>
      <c r="G137" s="1116" t="s">
        <v>26</v>
      </c>
      <c r="H137" s="1118">
        <v>8.3499999999999996</v>
      </c>
      <c r="I137" s="1119">
        <v>8.3499999999999996</v>
      </c>
      <c r="J137" s="1120">
        <v>0.22109999999999999</v>
      </c>
      <c r="K137" s="1121">
        <f>ROUND(I137,2)+(ROUND(I137,2)*J137)</f>
        <v>10.196185</v>
      </c>
      <c r="L137" s="1122">
        <f>ROUND(Q137,2)</f>
        <v>163.19999999999999</v>
      </c>
      <c r="M137" s="1116" t="s">
        <v>19</v>
      </c>
      <c r="N137" s="1116" t="s">
        <v>18</v>
      </c>
      <c r="O137" s="1116" t="s">
        <v>27</v>
      </c>
      <c r="P137" s="1123">
        <v>16</v>
      </c>
      <c r="Q137" s="1124">
        <f>ROUND(K137,2)*P137</f>
        <v>163.19999999999999</v>
      </c>
    </row>
    <row r="138" ht="45" customHeight="1">
      <c r="A138" s="1125" t="s">
        <v>21</v>
      </c>
      <c r="B138" s="1125" t="s">
        <v>394</v>
      </c>
      <c r="C138" s="1125" t="s">
        <v>33</v>
      </c>
      <c r="D138" s="1125" t="s">
        <v>395</v>
      </c>
      <c r="E138" s="1125" t="s">
        <v>396</v>
      </c>
      <c r="F138" s="1126">
        <f>P138</f>
        <v>65</v>
      </c>
      <c r="G138" s="1125" t="s">
        <v>109</v>
      </c>
      <c r="H138" s="1127">
        <v>10.640000000000001</v>
      </c>
      <c r="I138" s="1128">
        <v>10.640000000000001</v>
      </c>
      <c r="J138" s="1129">
        <v>0.22109999999999999</v>
      </c>
      <c r="K138" s="1130">
        <f>ROUND(I138,2)+(ROUND(I138,2)*J138)</f>
        <v>12.992504</v>
      </c>
      <c r="L138" s="1131">
        <f>ROUND(Q138,2)</f>
        <v>844.35000000000002</v>
      </c>
      <c r="M138" s="1125" t="s">
        <v>19</v>
      </c>
      <c r="N138" s="1125" t="s">
        <v>18</v>
      </c>
      <c r="O138" s="1125" t="s">
        <v>27</v>
      </c>
      <c r="P138" s="1132">
        <v>65</v>
      </c>
      <c r="Q138" s="1133">
        <f>ROUND(K138,2)*P138</f>
        <v>844.35000000000002</v>
      </c>
    </row>
    <row r="139" ht="45" customHeight="1">
      <c r="A139" s="1134" t="s">
        <v>21</v>
      </c>
      <c r="B139" s="1134" t="s">
        <v>397</v>
      </c>
      <c r="C139" s="1134" t="s">
        <v>33</v>
      </c>
      <c r="D139" s="1134" t="s">
        <v>398</v>
      </c>
      <c r="E139" s="1134" t="s">
        <v>399</v>
      </c>
      <c r="F139" s="1135">
        <f>P139</f>
        <v>10</v>
      </c>
      <c r="G139" s="1134" t="s">
        <v>109</v>
      </c>
      <c r="H139" s="1136">
        <v>13.73</v>
      </c>
      <c r="I139" s="1137">
        <v>13.73</v>
      </c>
      <c r="J139" s="1138">
        <v>0.22109999999999999</v>
      </c>
      <c r="K139" s="1139">
        <f>ROUND(I139,2)+(ROUND(I139,2)*J139)</f>
        <v>16.765703000000002</v>
      </c>
      <c r="L139" s="1140">
        <f>ROUND(Q139,2)</f>
        <v>167.69999999999999</v>
      </c>
      <c r="M139" s="1134" t="s">
        <v>19</v>
      </c>
      <c r="N139" s="1134" t="s">
        <v>18</v>
      </c>
      <c r="O139" s="1134" t="s">
        <v>27</v>
      </c>
      <c r="P139" s="1141">
        <v>10</v>
      </c>
      <c r="Q139" s="1142">
        <f>ROUND(K139,2)*P139</f>
        <v>167.69999999999999</v>
      </c>
    </row>
    <row r="140" ht="45" customHeight="1">
      <c r="A140" s="1143" t="s">
        <v>21</v>
      </c>
      <c r="B140" s="1143" t="s">
        <v>400</v>
      </c>
      <c r="C140" s="1143" t="s">
        <v>33</v>
      </c>
      <c r="D140" s="1143" t="s">
        <v>401</v>
      </c>
      <c r="E140" s="1143" t="s">
        <v>402</v>
      </c>
      <c r="F140" s="1144">
        <f>P140</f>
        <v>450</v>
      </c>
      <c r="G140" s="1143" t="s">
        <v>109</v>
      </c>
      <c r="H140" s="1145">
        <v>26.329999999999998</v>
      </c>
      <c r="I140" s="1146">
        <v>26.329999999999998</v>
      </c>
      <c r="J140" s="1147">
        <v>0.22109999999999999</v>
      </c>
      <c r="K140" s="1148">
        <f>ROUND(I140,2)+(ROUND(I140,2)*J140)</f>
        <v>32.151562999999996</v>
      </c>
      <c r="L140" s="1149">
        <f>ROUND(Q140,2)</f>
        <v>14467.5</v>
      </c>
      <c r="M140" s="1143" t="s">
        <v>19</v>
      </c>
      <c r="N140" s="1143" t="s">
        <v>18</v>
      </c>
      <c r="O140" s="1143" t="s">
        <v>27</v>
      </c>
      <c r="P140" s="1150">
        <v>450</v>
      </c>
      <c r="Q140" s="1151">
        <f>ROUND(K140,2)*P140</f>
        <v>14467.5</v>
      </c>
    </row>
    <row r="141" ht="45" customHeight="1">
      <c r="A141" s="1153" t="s">
        <v>17</v>
      </c>
      <c r="B141" s="1153" t="s">
        <v>403</v>
      </c>
      <c r="C141" s="1153" t="s">
        <v>19</v>
      </c>
      <c r="D141" s="1153" t="s">
        <v>19</v>
      </c>
      <c r="E141" s="1153" t="s">
        <v>404</v>
      </c>
      <c r="F141" s="1153" t="s">
        <v>19</v>
      </c>
      <c r="G141" s="1153" t="s">
        <v>19</v>
      </c>
      <c r="H141" s="1153" t="s">
        <v>19</v>
      </c>
      <c r="I141" s="1153" t="s">
        <v>19</v>
      </c>
      <c r="J141" s="1153" t="s">
        <v>19</v>
      </c>
      <c r="K141" s="1153" t="s">
        <v>19</v>
      </c>
      <c r="L141" s="1154">
        <f>ROUND(L142,2)+ROUND(L143,2)+ROUND(L144,2)+ROUND(L145,2)</f>
        <v>39549.339999999997</v>
      </c>
      <c r="M141" s="1153" t="s">
        <v>19</v>
      </c>
      <c r="N141" s="1153" t="s">
        <v>19</v>
      </c>
      <c r="O141" s="1153" t="s">
        <v>19</v>
      </c>
      <c r="P141" s="1153" t="s">
        <v>19</v>
      </c>
      <c r="Q141" s="1153" t="s">
        <v>19</v>
      </c>
    </row>
    <row r="142" ht="45" customHeight="1">
      <c r="A142" s="1155" t="s">
        <v>21</v>
      </c>
      <c r="B142" s="1155" t="s">
        <v>405</v>
      </c>
      <c r="C142" s="1155" t="s">
        <v>33</v>
      </c>
      <c r="D142" s="1155" t="s">
        <v>406</v>
      </c>
      <c r="E142" s="1155" t="s">
        <v>407</v>
      </c>
      <c r="F142" s="1156">
        <f>P142</f>
        <v>7</v>
      </c>
      <c r="G142" s="1155" t="s">
        <v>26</v>
      </c>
      <c r="H142" s="1157">
        <v>840.69000000000005</v>
      </c>
      <c r="I142" s="1158">
        <v>840.69000000000005</v>
      </c>
      <c r="J142" s="1159">
        <v>0.22109999999999999</v>
      </c>
      <c r="K142" s="1160">
        <f>ROUND(I142,2)+(ROUND(I142,2)*J142)</f>
        <v>1026.5665590000001</v>
      </c>
      <c r="L142" s="1161">
        <f>ROUND(Q142,2)</f>
        <v>7185.9899999999998</v>
      </c>
      <c r="M142" s="1155" t="s">
        <v>19</v>
      </c>
      <c r="N142" s="1155" t="s">
        <v>18</v>
      </c>
      <c r="O142" s="1155" t="s">
        <v>27</v>
      </c>
      <c r="P142" s="1162">
        <v>7</v>
      </c>
      <c r="Q142" s="1163">
        <f>ROUND(K142,2)*P142</f>
        <v>7185.9899999999998</v>
      </c>
    </row>
    <row r="143" ht="45" customHeight="1">
      <c r="A143" s="1164" t="s">
        <v>21</v>
      </c>
      <c r="B143" s="1164" t="s">
        <v>408</v>
      </c>
      <c r="C143" s="1164" t="s">
        <v>33</v>
      </c>
      <c r="D143" s="1164" t="s">
        <v>409</v>
      </c>
      <c r="E143" s="1164" t="s">
        <v>410</v>
      </c>
      <c r="F143" s="1165">
        <f>P143</f>
        <v>16</v>
      </c>
      <c r="G143" s="1164" t="s">
        <v>26</v>
      </c>
      <c r="H143" s="1166">
        <v>1076.3199999999999</v>
      </c>
      <c r="I143" s="1167">
        <v>1076.3199999999999</v>
      </c>
      <c r="J143" s="1168">
        <v>0.22109999999999999</v>
      </c>
      <c r="K143" s="1169">
        <f>ROUND(I143,2)+(ROUND(I143,2)*J143)</f>
        <v>1314.2943519999999</v>
      </c>
      <c r="L143" s="1170">
        <f>ROUND(Q143,2)</f>
        <v>21028.639999999999</v>
      </c>
      <c r="M143" s="1164" t="s">
        <v>19</v>
      </c>
      <c r="N143" s="1164" t="s">
        <v>18</v>
      </c>
      <c r="O143" s="1164" t="s">
        <v>27</v>
      </c>
      <c r="P143" s="1171">
        <v>16</v>
      </c>
      <c r="Q143" s="1172">
        <f>ROUND(K143,2)*P143</f>
        <v>21028.639999999999</v>
      </c>
    </row>
    <row r="144" ht="45" customHeight="1">
      <c r="A144" s="1173" t="s">
        <v>21</v>
      </c>
      <c r="B144" s="1173" t="s">
        <v>411</v>
      </c>
      <c r="C144" s="1173" t="s">
        <v>33</v>
      </c>
      <c r="D144" s="1173" t="s">
        <v>406</v>
      </c>
      <c r="E144" s="1173" t="s">
        <v>407</v>
      </c>
      <c r="F144" s="1174">
        <f>P144</f>
        <v>5</v>
      </c>
      <c r="G144" s="1173" t="s">
        <v>26</v>
      </c>
      <c r="H144" s="1175">
        <v>840.69000000000005</v>
      </c>
      <c r="I144" s="1176">
        <v>840.69000000000005</v>
      </c>
      <c r="J144" s="1177">
        <v>0.22109999999999999</v>
      </c>
      <c r="K144" s="1178">
        <f>ROUND(I144,2)+(ROUND(I144,2)*J144)</f>
        <v>1026.5665590000001</v>
      </c>
      <c r="L144" s="1179">
        <f>ROUND(Q144,2)</f>
        <v>5132.8500000000004</v>
      </c>
      <c r="M144" s="1173" t="s">
        <v>19</v>
      </c>
      <c r="N144" s="1173" t="s">
        <v>18</v>
      </c>
      <c r="O144" s="1173" t="s">
        <v>27</v>
      </c>
      <c r="P144" s="1180">
        <v>5</v>
      </c>
      <c r="Q144" s="1181">
        <f>ROUND(K144,2)*P144</f>
        <v>5132.8499999999995</v>
      </c>
    </row>
    <row r="145" ht="45" customHeight="1">
      <c r="A145" s="1182" t="s">
        <v>21</v>
      </c>
      <c r="B145" s="1182" t="s">
        <v>412</v>
      </c>
      <c r="C145" s="1182" t="s">
        <v>23</v>
      </c>
      <c r="D145" s="1182" t="s">
        <v>413</v>
      </c>
      <c r="E145" s="1182" t="s">
        <v>414</v>
      </c>
      <c r="F145" s="1183">
        <f>P145</f>
        <v>14</v>
      </c>
      <c r="G145" s="1182" t="s">
        <v>26</v>
      </c>
      <c r="H145" s="1184">
        <v>362.77999999999997</v>
      </c>
      <c r="I145" s="1185">
        <v>362.77999999999997</v>
      </c>
      <c r="J145" s="1186">
        <v>0.22109999999999999</v>
      </c>
      <c r="K145" s="1187">
        <f>ROUND(I145,2)+(ROUND(I145,2)*J145)</f>
        <v>442.99065799999994</v>
      </c>
      <c r="L145" s="1188">
        <f>ROUND(Q145,2)</f>
        <v>6201.8599999999997</v>
      </c>
      <c r="M145" s="1182" t="s">
        <v>19</v>
      </c>
      <c r="N145" s="1182" t="s">
        <v>18</v>
      </c>
      <c r="O145" s="1182" t="s">
        <v>27</v>
      </c>
      <c r="P145" s="1189">
        <v>14</v>
      </c>
      <c r="Q145" s="1190">
        <f>ROUND(K145,2)*P145</f>
        <v>6201.8600000000006</v>
      </c>
    </row>
    <row r="146" ht="45" customHeight="1">
      <c r="A146" s="1192" t="s">
        <v>17</v>
      </c>
      <c r="B146" s="1192" t="s">
        <v>415</v>
      </c>
      <c r="C146" s="1192" t="s">
        <v>19</v>
      </c>
      <c r="D146" s="1192" t="s">
        <v>19</v>
      </c>
      <c r="E146" s="1192" t="s">
        <v>416</v>
      </c>
      <c r="F146" s="1192" t="s">
        <v>19</v>
      </c>
      <c r="G146" s="1192" t="s">
        <v>19</v>
      </c>
      <c r="H146" s="1192" t="s">
        <v>19</v>
      </c>
      <c r="I146" s="1192" t="s">
        <v>19</v>
      </c>
      <c r="J146" s="1192" t="s">
        <v>19</v>
      </c>
      <c r="K146" s="1192" t="s">
        <v>19</v>
      </c>
      <c r="L146" s="1193">
        <f>ROUND(L147,2)+ROUND(L148,2)+ROUND(L149,2)+ROUND(L150,2)</f>
        <v>27250.640000000003</v>
      </c>
      <c r="M146" s="1192" t="s">
        <v>19</v>
      </c>
      <c r="N146" s="1192" t="s">
        <v>19</v>
      </c>
      <c r="O146" s="1192" t="s">
        <v>19</v>
      </c>
      <c r="P146" s="1192" t="s">
        <v>19</v>
      </c>
      <c r="Q146" s="1192" t="s">
        <v>19</v>
      </c>
    </row>
    <row r="147" ht="45" customHeight="1">
      <c r="A147" s="1194" t="s">
        <v>21</v>
      </c>
      <c r="B147" s="1194" t="s">
        <v>417</v>
      </c>
      <c r="C147" s="1194" t="s">
        <v>33</v>
      </c>
      <c r="D147" s="1194" t="s">
        <v>418</v>
      </c>
      <c r="E147" s="1194" t="s">
        <v>419</v>
      </c>
      <c r="F147" s="1195">
        <f>P147</f>
        <v>27</v>
      </c>
      <c r="G147" s="1194" t="s">
        <v>64</v>
      </c>
      <c r="H147" s="1196">
        <v>11.69</v>
      </c>
      <c r="I147" s="1197">
        <v>11.69</v>
      </c>
      <c r="J147" s="1198">
        <v>0.22109999999999999</v>
      </c>
      <c r="K147" s="1199">
        <f>ROUND(I147,2)+(ROUND(I147,2)*J147)</f>
        <v>14.274659</v>
      </c>
      <c r="L147" s="1200">
        <f>ROUND(Q147,2)</f>
        <v>385.29000000000002</v>
      </c>
      <c r="M147" s="1194" t="s">
        <v>19</v>
      </c>
      <c r="N147" s="1194" t="s">
        <v>18</v>
      </c>
      <c r="O147" s="1194" t="s">
        <v>27</v>
      </c>
      <c r="P147" s="1201">
        <v>27</v>
      </c>
      <c r="Q147" s="1202">
        <f>ROUND(K147,2)*P147</f>
        <v>385.28999999999996</v>
      </c>
    </row>
    <row r="148" ht="45" customHeight="1">
      <c r="A148" s="1203" t="s">
        <v>21</v>
      </c>
      <c r="B148" s="1203" t="s">
        <v>420</v>
      </c>
      <c r="C148" s="1203" t="s">
        <v>33</v>
      </c>
      <c r="D148" s="1203" t="s">
        <v>421</v>
      </c>
      <c r="E148" s="1203" t="s">
        <v>422</v>
      </c>
      <c r="F148" s="1204">
        <f>P148</f>
        <v>25</v>
      </c>
      <c r="G148" s="1203" t="s">
        <v>64</v>
      </c>
      <c r="H148" s="1205">
        <v>25.329999999999998</v>
      </c>
      <c r="I148" s="1206">
        <v>25.329999999999998</v>
      </c>
      <c r="J148" s="1207">
        <v>0.22109999999999999</v>
      </c>
      <c r="K148" s="1208">
        <f>ROUND(I148,2)+(ROUND(I148,2)*J148)</f>
        <v>30.930462999999996</v>
      </c>
      <c r="L148" s="1209">
        <f>ROUND(Q148,2)</f>
        <v>773.25</v>
      </c>
      <c r="M148" s="1203" t="s">
        <v>19</v>
      </c>
      <c r="N148" s="1203" t="s">
        <v>18</v>
      </c>
      <c r="O148" s="1203" t="s">
        <v>27</v>
      </c>
      <c r="P148" s="1210">
        <v>25</v>
      </c>
      <c r="Q148" s="1211">
        <f>ROUND(K148,2)*P148</f>
        <v>773.25</v>
      </c>
    </row>
    <row r="149" ht="45" customHeight="1">
      <c r="A149" s="1212" t="s">
        <v>21</v>
      </c>
      <c r="B149" s="1212" t="s">
        <v>423</v>
      </c>
      <c r="C149" s="1212" t="s">
        <v>61</v>
      </c>
      <c r="D149" s="1212" t="s">
        <v>424</v>
      </c>
      <c r="E149" s="1212" t="s">
        <v>425</v>
      </c>
      <c r="F149" s="1213">
        <f>P149</f>
        <v>260</v>
      </c>
      <c r="G149" s="1212" t="s">
        <v>109</v>
      </c>
      <c r="H149" s="1214">
        <v>77.079999999999998</v>
      </c>
      <c r="I149" s="1215">
        <v>77.079999999999998</v>
      </c>
      <c r="J149" s="1216">
        <v>0.22109999999999999</v>
      </c>
      <c r="K149" s="1217">
        <f>ROUND(I149,2)+(ROUND(I149,2)*J149)</f>
        <v>94.122388000000001</v>
      </c>
      <c r="L149" s="1218">
        <f>ROUND(Q149,2)</f>
        <v>24471.200000000001</v>
      </c>
      <c r="M149" s="1212" t="s">
        <v>19</v>
      </c>
      <c r="N149" s="1212" t="s">
        <v>18</v>
      </c>
      <c r="O149" s="1212" t="s">
        <v>27</v>
      </c>
      <c r="P149" s="1219">
        <v>260</v>
      </c>
      <c r="Q149" s="1220">
        <f>ROUND(K149,2)*P149</f>
        <v>24471.200000000001</v>
      </c>
    </row>
    <row r="150" ht="45" customHeight="1">
      <c r="A150" s="1221" t="s">
        <v>21</v>
      </c>
      <c r="B150" s="1221" t="s">
        <v>426</v>
      </c>
      <c r="C150" s="1221" t="s">
        <v>61</v>
      </c>
      <c r="D150" s="1221" t="s">
        <v>427</v>
      </c>
      <c r="E150" s="1221" t="s">
        <v>428</v>
      </c>
      <c r="F150" s="1222">
        <f>P150</f>
        <v>30</v>
      </c>
      <c r="G150" s="1221" t="s">
        <v>109</v>
      </c>
      <c r="H150" s="1223">
        <v>44.25</v>
      </c>
      <c r="I150" s="1224">
        <v>44.25</v>
      </c>
      <c r="J150" s="1225">
        <v>0.22109999999999999</v>
      </c>
      <c r="K150" s="1226">
        <f>ROUND(I150,2)+(ROUND(I150,2)*J150)</f>
        <v>54.033675000000002</v>
      </c>
      <c r="L150" s="1227">
        <f>ROUND(Q150,2)</f>
        <v>1620.9000000000001</v>
      </c>
      <c r="M150" s="1221" t="s">
        <v>19</v>
      </c>
      <c r="N150" s="1221" t="s">
        <v>18</v>
      </c>
      <c r="O150" s="1221" t="s">
        <v>27</v>
      </c>
      <c r="P150" s="1228">
        <v>30</v>
      </c>
      <c r="Q150" s="1229">
        <f>ROUND(K150,2)*P150</f>
        <v>1620.9000000000001</v>
      </c>
    </row>
    <row r="151" ht="45" customHeight="1">
      <c r="A151" s="1231" t="s">
        <v>17</v>
      </c>
      <c r="B151" s="1231" t="s">
        <v>429</v>
      </c>
      <c r="C151" s="1231" t="s">
        <v>19</v>
      </c>
      <c r="D151" s="1231" t="s">
        <v>19</v>
      </c>
      <c r="E151" s="1231" t="s">
        <v>430</v>
      </c>
      <c r="F151" s="1231" t="s">
        <v>19</v>
      </c>
      <c r="G151" s="1231" t="s">
        <v>19</v>
      </c>
      <c r="H151" s="1231" t="s">
        <v>19</v>
      </c>
      <c r="I151" s="1231" t="s">
        <v>19</v>
      </c>
      <c r="J151" s="1231" t="s">
        <v>19</v>
      </c>
      <c r="K151" s="1231" t="s">
        <v>19</v>
      </c>
      <c r="L151" s="1232">
        <f>ROUND(L152,2)+ROUND(L153,2)+ROUND(L154,2)+ROUND(L155,2)+ROUND(L156,2)+ROUND(L157,2)+ROUND(L158,2)+ROUND(L159,2)+ROUND(L160,2)+ROUND(L161,2)+ROUND(L162,2)+ROUND(L163,2)</f>
        <v>56164.059999999998</v>
      </c>
      <c r="M151" s="1231" t="s">
        <v>19</v>
      </c>
      <c r="N151" s="1231" t="s">
        <v>19</v>
      </c>
      <c r="O151" s="1231" t="s">
        <v>19</v>
      </c>
      <c r="P151" s="1231" t="s">
        <v>19</v>
      </c>
      <c r="Q151" s="1231" t="s">
        <v>19</v>
      </c>
    </row>
    <row r="152" ht="45" customHeight="1">
      <c r="A152" s="1233" t="s">
        <v>21</v>
      </c>
      <c r="B152" s="1233" t="s">
        <v>431</v>
      </c>
      <c r="C152" s="1233" t="s">
        <v>33</v>
      </c>
      <c r="D152" s="1233" t="s">
        <v>432</v>
      </c>
      <c r="E152" s="1233" t="s">
        <v>433</v>
      </c>
      <c r="F152" s="1234">
        <f>P152</f>
        <v>267.69999999999999</v>
      </c>
      <c r="G152" s="1233" t="s">
        <v>109</v>
      </c>
      <c r="H152" s="1235">
        <v>1.6399999999999999</v>
      </c>
      <c r="I152" s="1236">
        <v>1.6399999999999999</v>
      </c>
      <c r="J152" s="1237">
        <v>0.22109999999999999</v>
      </c>
      <c r="K152" s="1238">
        <f>ROUND(I152,2)+(ROUND(I152,2)*J152)</f>
        <v>2.0026039999999998</v>
      </c>
      <c r="L152" s="1239">
        <f>ROUND(Q152,2)</f>
        <v>535.39999999999998</v>
      </c>
      <c r="M152" s="1233" t="s">
        <v>19</v>
      </c>
      <c r="N152" s="1233" t="s">
        <v>18</v>
      </c>
      <c r="O152" s="1233" t="s">
        <v>27</v>
      </c>
      <c r="P152" s="1240">
        <v>267.69999999999999</v>
      </c>
      <c r="Q152" s="1241">
        <f>ROUND(K152,2)*P152</f>
        <v>535.39999999999998</v>
      </c>
    </row>
    <row r="153" ht="45" customHeight="1">
      <c r="A153" s="1242" t="s">
        <v>21</v>
      </c>
      <c r="B153" s="1242" t="s">
        <v>434</v>
      </c>
      <c r="C153" s="1242" t="s">
        <v>33</v>
      </c>
      <c r="D153" s="1242" t="s">
        <v>435</v>
      </c>
      <c r="E153" s="1242" t="s">
        <v>436</v>
      </c>
      <c r="F153" s="1243">
        <f>P153</f>
        <v>150</v>
      </c>
      <c r="G153" s="1242" t="s">
        <v>64</v>
      </c>
      <c r="H153" s="1244">
        <v>10.4</v>
      </c>
      <c r="I153" s="1245">
        <v>10.4</v>
      </c>
      <c r="J153" s="1246">
        <v>0.22109999999999999</v>
      </c>
      <c r="K153" s="1247">
        <f>ROUND(I153,2)+(ROUND(I153,2)*J153)</f>
        <v>12.699440000000001</v>
      </c>
      <c r="L153" s="1248">
        <f>ROUND(Q153,2)</f>
        <v>1905</v>
      </c>
      <c r="M153" s="1242" t="s">
        <v>19</v>
      </c>
      <c r="N153" s="1242" t="s">
        <v>18</v>
      </c>
      <c r="O153" s="1242" t="s">
        <v>27</v>
      </c>
      <c r="P153" s="1249">
        <v>150</v>
      </c>
      <c r="Q153" s="1250">
        <f>ROUND(K153,2)*P153</f>
        <v>1905</v>
      </c>
    </row>
    <row r="154" ht="45" customHeight="1">
      <c r="A154" s="1251" t="s">
        <v>21</v>
      </c>
      <c r="B154" s="1251" t="s">
        <v>437</v>
      </c>
      <c r="C154" s="1251" t="s">
        <v>61</v>
      </c>
      <c r="D154" s="1251" t="s">
        <v>438</v>
      </c>
      <c r="E154" s="1251" t="s">
        <v>439</v>
      </c>
      <c r="F154" s="1252">
        <f>P154</f>
        <v>10.68</v>
      </c>
      <c r="G154" s="1251" t="s">
        <v>64</v>
      </c>
      <c r="H154" s="1253">
        <v>235.44</v>
      </c>
      <c r="I154" s="1254">
        <v>235.44</v>
      </c>
      <c r="J154" s="1255">
        <v>0.22109999999999999</v>
      </c>
      <c r="K154" s="1256">
        <f>ROUND(I154,2)+(ROUND(I154,2)*J154)</f>
        <v>287.49578400000001</v>
      </c>
      <c r="L154" s="1257">
        <f>ROUND(Q154,2)</f>
        <v>3070.5</v>
      </c>
      <c r="M154" s="1251" t="s">
        <v>19</v>
      </c>
      <c r="N154" s="1251" t="s">
        <v>18</v>
      </c>
      <c r="O154" s="1251" t="s">
        <v>27</v>
      </c>
      <c r="P154" s="1258">
        <v>10.68</v>
      </c>
      <c r="Q154" s="1259">
        <f>ROUND(K154,2)*P154</f>
        <v>3070.5</v>
      </c>
    </row>
    <row r="155" ht="45" customHeight="1">
      <c r="A155" s="1260" t="s">
        <v>21</v>
      </c>
      <c r="B155" s="1260" t="s">
        <v>440</v>
      </c>
      <c r="C155" s="1260" t="s">
        <v>33</v>
      </c>
      <c r="D155" s="1260" t="s">
        <v>441</v>
      </c>
      <c r="E155" s="1260" t="s">
        <v>355</v>
      </c>
      <c r="F155" s="1261">
        <f>P155</f>
        <v>107.08</v>
      </c>
      <c r="G155" s="1260" t="s">
        <v>42</v>
      </c>
      <c r="H155" s="1262">
        <v>29.309999999999999</v>
      </c>
      <c r="I155" s="1263">
        <v>29.309999999999999</v>
      </c>
      <c r="J155" s="1264">
        <v>0.22109999999999999</v>
      </c>
      <c r="K155" s="1265">
        <f>ROUND(I155,2)+(ROUND(I155,2)*J155)</f>
        <v>35.790441000000001</v>
      </c>
      <c r="L155" s="1266">
        <f>ROUND(Q155,2)</f>
        <v>3832.3899999999999</v>
      </c>
      <c r="M155" s="1260" t="s">
        <v>19</v>
      </c>
      <c r="N155" s="1260" t="s">
        <v>18</v>
      </c>
      <c r="O155" s="1260" t="s">
        <v>27</v>
      </c>
      <c r="P155" s="1267">
        <v>107.08</v>
      </c>
      <c r="Q155" s="1268">
        <f>ROUND(K155,2)*P155</f>
        <v>3832.3932</v>
      </c>
    </row>
    <row r="156" ht="45" customHeight="1">
      <c r="A156" s="1269" t="s">
        <v>21</v>
      </c>
      <c r="B156" s="1269" t="s">
        <v>442</v>
      </c>
      <c r="C156" s="1269" t="s">
        <v>61</v>
      </c>
      <c r="D156" s="1269" t="s">
        <v>443</v>
      </c>
      <c r="E156" s="1269" t="s">
        <v>444</v>
      </c>
      <c r="F156" s="1270">
        <f>P156</f>
        <v>150</v>
      </c>
      <c r="G156" s="1269" t="s">
        <v>109</v>
      </c>
      <c r="H156" s="1271">
        <v>176.93000000000001</v>
      </c>
      <c r="I156" s="1272">
        <v>176.93000000000001</v>
      </c>
      <c r="J156" s="1273">
        <v>0.22109999999999999</v>
      </c>
      <c r="K156" s="1274">
        <f>ROUND(I156,2)+(ROUND(I156,2)*J156)</f>
        <v>216.04922300000001</v>
      </c>
      <c r="L156" s="1275">
        <f>ROUND(Q156,2)</f>
        <v>32407.5</v>
      </c>
      <c r="M156" s="1269" t="s">
        <v>19</v>
      </c>
      <c r="N156" s="1269" t="s">
        <v>18</v>
      </c>
      <c r="O156" s="1269" t="s">
        <v>27</v>
      </c>
      <c r="P156" s="1276">
        <v>150</v>
      </c>
      <c r="Q156" s="1277">
        <f>ROUND(K156,2)*P156</f>
        <v>32407.5</v>
      </c>
    </row>
    <row r="157" ht="45" customHeight="1">
      <c r="A157" s="1278" t="s">
        <v>21</v>
      </c>
      <c r="B157" s="1278" t="s">
        <v>445</v>
      </c>
      <c r="C157" s="1278" t="s">
        <v>33</v>
      </c>
      <c r="D157" s="1278" t="s">
        <v>446</v>
      </c>
      <c r="E157" s="1278" t="s">
        <v>447</v>
      </c>
      <c r="F157" s="1279">
        <f>P157</f>
        <v>43</v>
      </c>
      <c r="G157" s="1278" t="s">
        <v>109</v>
      </c>
      <c r="H157" s="1280">
        <v>32.43</v>
      </c>
      <c r="I157" s="1281">
        <v>32.43</v>
      </c>
      <c r="J157" s="1282">
        <v>0.22109999999999999</v>
      </c>
      <c r="K157" s="1283">
        <f>ROUND(I157,2)+(ROUND(I157,2)*J157)</f>
        <v>39.600273000000001</v>
      </c>
      <c r="L157" s="1284">
        <f>ROUND(Q157,2)</f>
        <v>1702.8</v>
      </c>
      <c r="M157" s="1278" t="s">
        <v>19</v>
      </c>
      <c r="N157" s="1278" t="s">
        <v>18</v>
      </c>
      <c r="O157" s="1278" t="s">
        <v>27</v>
      </c>
      <c r="P157" s="1285">
        <v>43</v>
      </c>
      <c r="Q157" s="1286">
        <f>ROUND(K157,2)*P157</f>
        <v>1702.8</v>
      </c>
    </row>
    <row r="158" ht="45" customHeight="1">
      <c r="A158" s="1287" t="s">
        <v>21</v>
      </c>
      <c r="B158" s="1287" t="s">
        <v>448</v>
      </c>
      <c r="C158" s="1287" t="s">
        <v>33</v>
      </c>
      <c r="D158" s="1287" t="s">
        <v>449</v>
      </c>
      <c r="E158" s="1287" t="s">
        <v>450</v>
      </c>
      <c r="F158" s="1288">
        <f>P158</f>
        <v>43</v>
      </c>
      <c r="G158" s="1287" t="s">
        <v>109</v>
      </c>
      <c r="H158" s="1289">
        <v>11.630000000000001</v>
      </c>
      <c r="I158" s="1290">
        <v>11.630000000000001</v>
      </c>
      <c r="J158" s="1291">
        <v>0.22109999999999999</v>
      </c>
      <c r="K158" s="1292">
        <f>ROUND(I158,2)+(ROUND(I158,2)*J158)</f>
        <v>14.201393000000001</v>
      </c>
      <c r="L158" s="1293">
        <f>ROUND(Q158,2)</f>
        <v>610.60000000000002</v>
      </c>
      <c r="M158" s="1287" t="s">
        <v>19</v>
      </c>
      <c r="N158" s="1287" t="s">
        <v>18</v>
      </c>
      <c r="O158" s="1287" t="s">
        <v>27</v>
      </c>
      <c r="P158" s="1294">
        <v>43</v>
      </c>
      <c r="Q158" s="1295">
        <f>ROUND(K158,2)*P158</f>
        <v>610.60000000000002</v>
      </c>
    </row>
    <row r="159" ht="45" customHeight="1">
      <c r="A159" s="1296" t="s">
        <v>21</v>
      </c>
      <c r="B159" s="1296" t="s">
        <v>451</v>
      </c>
      <c r="C159" s="1296" t="s">
        <v>33</v>
      </c>
      <c r="D159" s="1296" t="s">
        <v>452</v>
      </c>
      <c r="E159" s="1296" t="s">
        <v>453</v>
      </c>
      <c r="F159" s="1297">
        <f>P159</f>
        <v>66</v>
      </c>
      <c r="G159" s="1296" t="s">
        <v>109</v>
      </c>
      <c r="H159" s="1298">
        <v>53.219999999999999</v>
      </c>
      <c r="I159" s="1299">
        <v>53.219999999999999</v>
      </c>
      <c r="J159" s="1300">
        <v>0.22109999999999999</v>
      </c>
      <c r="K159" s="1301">
        <f>ROUND(I159,2)+(ROUND(I159,2)*J159)</f>
        <v>64.986941999999999</v>
      </c>
      <c r="L159" s="1302">
        <f>ROUND(Q159,2)</f>
        <v>4289.3400000000001</v>
      </c>
      <c r="M159" s="1296" t="s">
        <v>19</v>
      </c>
      <c r="N159" s="1296" t="s">
        <v>18</v>
      </c>
      <c r="O159" s="1296" t="s">
        <v>27</v>
      </c>
      <c r="P159" s="1303">
        <v>66</v>
      </c>
      <c r="Q159" s="1304">
        <f>ROUND(K159,2)*P159</f>
        <v>4289.3399999999992</v>
      </c>
    </row>
    <row r="160" ht="45" customHeight="1">
      <c r="A160" s="1305" t="s">
        <v>21</v>
      </c>
      <c r="B160" s="1305" t="s">
        <v>454</v>
      </c>
      <c r="C160" s="1305" t="s">
        <v>33</v>
      </c>
      <c r="D160" s="1305" t="s">
        <v>455</v>
      </c>
      <c r="E160" s="1305" t="s">
        <v>456</v>
      </c>
      <c r="F160" s="1306">
        <f>P160</f>
        <v>66</v>
      </c>
      <c r="G160" s="1305" t="s">
        <v>109</v>
      </c>
      <c r="H160" s="1307">
        <v>31.530000000000001</v>
      </c>
      <c r="I160" s="1308">
        <v>31.530000000000001</v>
      </c>
      <c r="J160" s="1309">
        <v>0.22109999999999999</v>
      </c>
      <c r="K160" s="1310">
        <f>ROUND(I160,2)+(ROUND(I160,2)*J160)</f>
        <v>38.501283000000001</v>
      </c>
      <c r="L160" s="1311">
        <f>ROUND(Q160,2)</f>
        <v>2541</v>
      </c>
      <c r="M160" s="1305" t="s">
        <v>19</v>
      </c>
      <c r="N160" s="1305" t="s">
        <v>18</v>
      </c>
      <c r="O160" s="1305" t="s">
        <v>27</v>
      </c>
      <c r="P160" s="1312">
        <v>66</v>
      </c>
      <c r="Q160" s="1313">
        <f>ROUND(K160,2)*P160</f>
        <v>2541</v>
      </c>
    </row>
    <row r="161" ht="45" customHeight="1">
      <c r="A161" s="1314" t="s">
        <v>21</v>
      </c>
      <c r="B161" s="1314" t="s">
        <v>457</v>
      </c>
      <c r="C161" s="1314" t="s">
        <v>61</v>
      </c>
      <c r="D161" s="1314" t="s">
        <v>458</v>
      </c>
      <c r="E161" s="1314" t="s">
        <v>459</v>
      </c>
      <c r="F161" s="1315">
        <f>P161</f>
        <v>4</v>
      </c>
      <c r="G161" s="1314" t="s">
        <v>26</v>
      </c>
      <c r="H161" s="1316">
        <v>442.69</v>
      </c>
      <c r="I161" s="1317">
        <v>442.69</v>
      </c>
      <c r="J161" s="1318">
        <v>0.22109999999999999</v>
      </c>
      <c r="K161" s="1319">
        <f>ROUND(I161,2)+(ROUND(I161,2)*J161)</f>
        <v>540.568759</v>
      </c>
      <c r="L161" s="1320">
        <f>ROUND(Q161,2)</f>
        <v>2162.2800000000002</v>
      </c>
      <c r="M161" s="1314" t="s">
        <v>19</v>
      </c>
      <c r="N161" s="1314" t="s">
        <v>18</v>
      </c>
      <c r="O161" s="1314" t="s">
        <v>27</v>
      </c>
      <c r="P161" s="1321">
        <v>4</v>
      </c>
      <c r="Q161" s="1322">
        <f>ROUND(K161,2)*P161</f>
        <v>2162.2800000000002</v>
      </c>
    </row>
    <row r="162" ht="45" customHeight="1">
      <c r="A162" s="1323" t="s">
        <v>21</v>
      </c>
      <c r="B162" s="1323" t="s">
        <v>460</v>
      </c>
      <c r="C162" s="1323" t="s">
        <v>61</v>
      </c>
      <c r="D162" s="1323" t="s">
        <v>461</v>
      </c>
      <c r="E162" s="1323" t="s">
        <v>462</v>
      </c>
      <c r="F162" s="1324">
        <f>P162</f>
        <v>3</v>
      </c>
      <c r="G162" s="1323" t="s">
        <v>26</v>
      </c>
      <c r="H162" s="1325">
        <v>758.03999999999996</v>
      </c>
      <c r="I162" s="1326">
        <v>758.03999999999996</v>
      </c>
      <c r="J162" s="1327">
        <v>0.22109999999999999</v>
      </c>
      <c r="K162" s="1328">
        <f>ROUND(I162,2)+(ROUND(I162,2)*J162)</f>
        <v>925.64264400000002</v>
      </c>
      <c r="L162" s="1329">
        <f>ROUND(Q162,2)</f>
        <v>2776.9200000000001</v>
      </c>
      <c r="M162" s="1323" t="s">
        <v>19</v>
      </c>
      <c r="N162" s="1323" t="s">
        <v>18</v>
      </c>
      <c r="O162" s="1323" t="s">
        <v>27</v>
      </c>
      <c r="P162" s="1330">
        <v>3</v>
      </c>
      <c r="Q162" s="1331">
        <f>ROUND(K162,2)*P162</f>
        <v>2776.9200000000001</v>
      </c>
    </row>
    <row r="163" ht="45" customHeight="1">
      <c r="A163" s="1332" t="s">
        <v>21</v>
      </c>
      <c r="B163" s="1332" t="s">
        <v>463</v>
      </c>
      <c r="C163" s="1332" t="s">
        <v>33</v>
      </c>
      <c r="D163" s="1332" t="s">
        <v>464</v>
      </c>
      <c r="E163" s="1332" t="s">
        <v>422</v>
      </c>
      <c r="F163" s="1333">
        <f>P163</f>
        <v>10.68</v>
      </c>
      <c r="G163" s="1332" t="s">
        <v>64</v>
      </c>
      <c r="H163" s="1334">
        <v>25.329999999999998</v>
      </c>
      <c r="I163" s="1335">
        <v>25.329999999999998</v>
      </c>
      <c r="J163" s="1336">
        <v>0.22109999999999999</v>
      </c>
      <c r="K163" s="1337">
        <f>ROUND(I163,2)+(ROUND(I163,2)*J163)</f>
        <v>30.930462999999996</v>
      </c>
      <c r="L163" s="1338">
        <f>ROUND(Q163,2)</f>
        <v>330.32999999999998</v>
      </c>
      <c r="M163" s="1332" t="s">
        <v>19</v>
      </c>
      <c r="N163" s="1332" t="s">
        <v>18</v>
      </c>
      <c r="O163" s="1332" t="s">
        <v>27</v>
      </c>
      <c r="P163" s="1339">
        <v>10.68</v>
      </c>
      <c r="Q163" s="1340">
        <f>ROUND(K163,2)*P163</f>
        <v>330.33240000000001</v>
      </c>
    </row>
    <row r="164" ht="45" customHeight="1">
      <c r="A164" s="1342" t="s">
        <v>17</v>
      </c>
      <c r="B164" s="1342" t="s">
        <v>465</v>
      </c>
      <c r="C164" s="1342" t="s">
        <v>19</v>
      </c>
      <c r="D164" s="1342" t="s">
        <v>19</v>
      </c>
      <c r="E164" s="1342" t="s">
        <v>466</v>
      </c>
      <c r="F164" s="1342" t="s">
        <v>19</v>
      </c>
      <c r="G164" s="1342" t="s">
        <v>19</v>
      </c>
      <c r="H164" s="1342" t="s">
        <v>19</v>
      </c>
      <c r="I164" s="1342" t="s">
        <v>19</v>
      </c>
      <c r="J164" s="1342" t="s">
        <v>19</v>
      </c>
      <c r="K164" s="1342" t="s">
        <v>19</v>
      </c>
      <c r="L164" s="1343">
        <f>ROUND(L165,2)+ROUND(L166,2)+ROUND(L167,2)+ROUND(L168,2)</f>
        <v>10704.469999999999</v>
      </c>
      <c r="M164" s="1342" t="s">
        <v>19</v>
      </c>
      <c r="N164" s="1342" t="s">
        <v>19</v>
      </c>
      <c r="O164" s="1342" t="s">
        <v>19</v>
      </c>
      <c r="P164" s="1342" t="s">
        <v>19</v>
      </c>
      <c r="Q164" s="1342" t="s">
        <v>19</v>
      </c>
    </row>
    <row r="165" ht="45" customHeight="1">
      <c r="A165" s="1344" t="s">
        <v>21</v>
      </c>
      <c r="B165" s="1344" t="s">
        <v>467</v>
      </c>
      <c r="C165" s="1344" t="s">
        <v>33</v>
      </c>
      <c r="D165" s="1344" t="s">
        <v>71</v>
      </c>
      <c r="E165" s="1344" t="s">
        <v>72</v>
      </c>
      <c r="F165" s="1345">
        <f>P165</f>
        <v>4161.8400000000001</v>
      </c>
      <c r="G165" s="1344" t="s">
        <v>42</v>
      </c>
      <c r="H165" s="1346">
        <v>0.59999999999999998</v>
      </c>
      <c r="I165" s="1347">
        <v>0.59999999999999998</v>
      </c>
      <c r="J165" s="1348">
        <v>0.22109999999999999</v>
      </c>
      <c r="K165" s="1349">
        <f>ROUND(I165,2)+(ROUND(I165,2)*J165)</f>
        <v>0.73265999999999998</v>
      </c>
      <c r="L165" s="1350">
        <f>ROUND(Q165,2)</f>
        <v>3038.1399999999999</v>
      </c>
      <c r="M165" s="1344" t="s">
        <v>19</v>
      </c>
      <c r="N165" s="1344" t="s">
        <v>18</v>
      </c>
      <c r="O165" s="1344" t="s">
        <v>27</v>
      </c>
      <c r="P165" s="1351">
        <v>4161.8400000000001</v>
      </c>
      <c r="Q165" s="1352">
        <f>ROUND(K165,2)*P165</f>
        <v>3038.1432</v>
      </c>
    </row>
    <row r="166" ht="45" customHeight="1">
      <c r="A166" s="1353" t="s">
        <v>21</v>
      </c>
      <c r="B166" s="1353" t="s">
        <v>468</v>
      </c>
      <c r="C166" s="1353" t="s">
        <v>61</v>
      </c>
      <c r="D166" s="1353" t="s">
        <v>469</v>
      </c>
      <c r="E166" s="1353" t="s">
        <v>470</v>
      </c>
      <c r="F166" s="1354">
        <f>P166</f>
        <v>73.799999999999997</v>
      </c>
      <c r="G166" s="1353" t="s">
        <v>64</v>
      </c>
      <c r="H166" s="1355">
        <v>8.9399999999999995</v>
      </c>
      <c r="I166" s="1356">
        <v>8.9399999999999995</v>
      </c>
      <c r="J166" s="1357">
        <v>0.22109999999999999</v>
      </c>
      <c r="K166" s="1358">
        <f>ROUND(I166,2)+(ROUND(I166,2)*J166)</f>
        <v>10.916633999999998</v>
      </c>
      <c r="L166" s="1359">
        <f>ROUND(Q166,2)</f>
        <v>805.89999999999998</v>
      </c>
      <c r="M166" s="1353" t="s">
        <v>19</v>
      </c>
      <c r="N166" s="1353" t="s">
        <v>18</v>
      </c>
      <c r="O166" s="1353" t="s">
        <v>27</v>
      </c>
      <c r="P166" s="1360">
        <v>73.799999999999997</v>
      </c>
      <c r="Q166" s="1361">
        <f>ROUND(K166,2)*P166</f>
        <v>805.89599999999996</v>
      </c>
    </row>
    <row r="167" ht="45" customHeight="1">
      <c r="A167" s="1362" t="s">
        <v>21</v>
      </c>
      <c r="B167" s="1362" t="s">
        <v>471</v>
      </c>
      <c r="C167" s="1362" t="s">
        <v>33</v>
      </c>
      <c r="D167" s="1362" t="s">
        <v>472</v>
      </c>
      <c r="E167" s="1362" t="s">
        <v>473</v>
      </c>
      <c r="F167" s="1363">
        <f>P167</f>
        <v>2922.3899999999999</v>
      </c>
      <c r="G167" s="1362" t="s">
        <v>474</v>
      </c>
      <c r="H167" s="1364">
        <v>0.79000000000000004</v>
      </c>
      <c r="I167" s="1365">
        <v>0.79000000000000004</v>
      </c>
      <c r="J167" s="1366">
        <v>0.22109999999999999</v>
      </c>
      <c r="K167" s="1367">
        <f>ROUND(I167,2)+(ROUND(I167,2)*J167)</f>
        <v>0.964669</v>
      </c>
      <c r="L167" s="1368">
        <f>ROUND(Q167,2)</f>
        <v>2805.4899999999998</v>
      </c>
      <c r="M167" s="1362" t="s">
        <v>19</v>
      </c>
      <c r="N167" s="1362" t="s">
        <v>18</v>
      </c>
      <c r="O167" s="1362" t="s">
        <v>27</v>
      </c>
      <c r="P167" s="1369">
        <v>2922.3899999999999</v>
      </c>
      <c r="Q167" s="1370">
        <f>ROUND(K167,2)*P167</f>
        <v>2805.4943999999996</v>
      </c>
    </row>
    <row r="168" ht="45" customHeight="1">
      <c r="A168" s="1371" t="s">
        <v>21</v>
      </c>
      <c r="B168" s="1371" t="s">
        <v>475</v>
      </c>
      <c r="C168" s="1371" t="s">
        <v>33</v>
      </c>
      <c r="D168" s="1371" t="s">
        <v>476</v>
      </c>
      <c r="E168" s="1371" t="s">
        <v>477</v>
      </c>
      <c r="F168" s="1372">
        <f>P168</f>
        <v>110.7</v>
      </c>
      <c r="G168" s="1371" t="s">
        <v>478</v>
      </c>
      <c r="H168" s="1373">
        <v>30</v>
      </c>
      <c r="I168" s="1374">
        <v>30</v>
      </c>
      <c r="J168" s="1375">
        <v>0.22109999999999999</v>
      </c>
      <c r="K168" s="1376">
        <f>ROUND(I168,2)+(ROUND(I168,2)*J168)</f>
        <v>36.633000000000003</v>
      </c>
      <c r="L168" s="1377">
        <f>ROUND(Q168,2)</f>
        <v>4054.9400000000001</v>
      </c>
      <c r="M168" s="1371" t="s">
        <v>19</v>
      </c>
      <c r="N168" s="1371" t="s">
        <v>18</v>
      </c>
      <c r="O168" s="1371" t="s">
        <v>27</v>
      </c>
      <c r="P168" s="1378">
        <v>110.7</v>
      </c>
      <c r="Q168" s="1379">
        <f>ROUND(K168,2)*P168</f>
        <v>4054.9410000000003</v>
      </c>
    </row>
    <row r="169" ht="45" customHeight="1">
      <c r="A169" s="1381" t="s">
        <v>17</v>
      </c>
      <c r="B169" s="1381" t="s">
        <v>479</v>
      </c>
      <c r="C169" s="1381" t="s">
        <v>19</v>
      </c>
      <c r="D169" s="1381" t="s">
        <v>19</v>
      </c>
      <c r="E169" s="1381" t="s">
        <v>480</v>
      </c>
      <c r="F169" s="1381" t="s">
        <v>19</v>
      </c>
      <c r="G169" s="1381" t="s">
        <v>19</v>
      </c>
      <c r="H169" s="1381" t="s">
        <v>19</v>
      </c>
      <c r="I169" s="1381" t="s">
        <v>19</v>
      </c>
      <c r="J169" s="1381" t="s">
        <v>19</v>
      </c>
      <c r="K169" s="1381" t="s">
        <v>19</v>
      </c>
      <c r="L169" s="1382">
        <f>ROUND(L170,2)+ROUND(L171,2)+ROUND(L172,2)+ROUND(L173,2)+ROUND(L174,2)+ROUND(L175,2)+ROUND(L176,2)+ROUND(L177,2)+ROUND(L178,2)+ROUND(L179,2)+ROUND(L180,2)+ROUND(L181,2)</f>
        <v>48810.879999999997</v>
      </c>
      <c r="M169" s="1381" t="s">
        <v>19</v>
      </c>
      <c r="N169" s="1381" t="s">
        <v>19</v>
      </c>
      <c r="O169" s="1381" t="s">
        <v>19</v>
      </c>
      <c r="P169" s="1381" t="s">
        <v>19</v>
      </c>
      <c r="Q169" s="1381" t="s">
        <v>19</v>
      </c>
    </row>
    <row r="170" ht="45" customHeight="1">
      <c r="A170" s="1383" t="s">
        <v>21</v>
      </c>
      <c r="B170" s="1383" t="s">
        <v>481</v>
      </c>
      <c r="C170" s="1383" t="s">
        <v>33</v>
      </c>
      <c r="D170" s="1383" t="s">
        <v>482</v>
      </c>
      <c r="E170" s="1383" t="s">
        <v>483</v>
      </c>
      <c r="F170" s="1384">
        <f>P170</f>
        <v>151.36000000000001</v>
      </c>
      <c r="G170" s="1383" t="s">
        <v>42</v>
      </c>
      <c r="H170" s="1385">
        <v>9.25</v>
      </c>
      <c r="I170" s="1386">
        <v>9.25</v>
      </c>
      <c r="J170" s="1387">
        <v>0.22109999999999999</v>
      </c>
      <c r="K170" s="1388">
        <f>ROUND(I170,2)+(ROUND(I170,2)*J170)</f>
        <v>11.295175</v>
      </c>
      <c r="L170" s="1389">
        <f>ROUND(Q170,2)</f>
        <v>1710.3699999999999</v>
      </c>
      <c r="M170" s="1383" t="s">
        <v>19</v>
      </c>
      <c r="N170" s="1383" t="s">
        <v>30</v>
      </c>
      <c r="O170" s="1383" t="s">
        <v>484</v>
      </c>
      <c r="P170" s="1390">
        <v>151.36000000000001</v>
      </c>
      <c r="Q170" s="1391">
        <f>ROUND(K170,2)*P170</f>
        <v>1710.3680000000002</v>
      </c>
    </row>
    <row r="171" ht="45" customHeight="1">
      <c r="A171" s="1392" t="s">
        <v>21</v>
      </c>
      <c r="B171" s="1392" t="s">
        <v>485</v>
      </c>
      <c r="C171" s="1392" t="s">
        <v>33</v>
      </c>
      <c r="D171" s="1392" t="s">
        <v>279</v>
      </c>
      <c r="E171" s="1392" t="s">
        <v>280</v>
      </c>
      <c r="F171" s="1393">
        <f>P171</f>
        <v>54.310000000000002</v>
      </c>
      <c r="G171" s="1392" t="s">
        <v>64</v>
      </c>
      <c r="H171" s="1394">
        <v>58.619999999999997</v>
      </c>
      <c r="I171" s="1395">
        <v>58.619999999999997</v>
      </c>
      <c r="J171" s="1396">
        <v>0.22109999999999999</v>
      </c>
      <c r="K171" s="1397">
        <f>ROUND(I171,2)+(ROUND(I171,2)*J171)</f>
        <v>71.580882000000003</v>
      </c>
      <c r="L171" s="1398">
        <f>ROUND(Q171,2)</f>
        <v>3887.5100000000002</v>
      </c>
      <c r="M171" s="1392" t="s">
        <v>19</v>
      </c>
      <c r="N171" s="1392" t="s">
        <v>30</v>
      </c>
      <c r="O171" s="1392" t="s">
        <v>484</v>
      </c>
      <c r="P171" s="1399">
        <v>54.310000000000002</v>
      </c>
      <c r="Q171" s="1400">
        <f>ROUND(K171,2)*P171</f>
        <v>3887.5098000000003</v>
      </c>
    </row>
    <row r="172" ht="45" customHeight="1">
      <c r="A172" s="1401" t="s">
        <v>21</v>
      </c>
      <c r="B172" s="1401" t="s">
        <v>486</v>
      </c>
      <c r="C172" s="1401" t="s">
        <v>33</v>
      </c>
      <c r="D172" s="1401" t="s">
        <v>487</v>
      </c>
      <c r="E172" s="1401" t="s">
        <v>488</v>
      </c>
      <c r="F172" s="1402">
        <f>P172</f>
        <v>47.740000000000002</v>
      </c>
      <c r="G172" s="1401" t="s">
        <v>64</v>
      </c>
      <c r="H172" s="1403">
        <v>11.69</v>
      </c>
      <c r="I172" s="1404">
        <v>11.69</v>
      </c>
      <c r="J172" s="1405">
        <v>0.22109999999999999</v>
      </c>
      <c r="K172" s="1406">
        <f>ROUND(I172,2)+(ROUND(I172,2)*J172)</f>
        <v>14.274659</v>
      </c>
      <c r="L172" s="1407">
        <f>ROUND(Q172,2)</f>
        <v>681.25</v>
      </c>
      <c r="M172" s="1401" t="s">
        <v>19</v>
      </c>
      <c r="N172" s="1401" t="s">
        <v>30</v>
      </c>
      <c r="O172" s="1401" t="s">
        <v>484</v>
      </c>
      <c r="P172" s="1408">
        <v>47.740000000000002</v>
      </c>
      <c r="Q172" s="1409">
        <f>ROUND(K172,2)*P172</f>
        <v>681.24980000000005</v>
      </c>
    </row>
    <row r="173" ht="45" customHeight="1">
      <c r="A173" s="1410" t="s">
        <v>21</v>
      </c>
      <c r="B173" s="1410" t="s">
        <v>489</v>
      </c>
      <c r="C173" s="1410" t="s">
        <v>33</v>
      </c>
      <c r="D173" s="1410" t="s">
        <v>490</v>
      </c>
      <c r="E173" s="1410" t="s">
        <v>473</v>
      </c>
      <c r="F173" s="1411">
        <f>P173</f>
        <v>930.94000000000005</v>
      </c>
      <c r="G173" s="1410" t="s">
        <v>474</v>
      </c>
      <c r="H173" s="1412">
        <v>0.79000000000000004</v>
      </c>
      <c r="I173" s="1413">
        <v>0.79000000000000004</v>
      </c>
      <c r="J173" s="1414">
        <v>0.22109999999999999</v>
      </c>
      <c r="K173" s="1415">
        <f>ROUND(I173,2)+(ROUND(I173,2)*J173)</f>
        <v>0.964669</v>
      </c>
      <c r="L173" s="1416">
        <f>ROUND(Q173,2)</f>
        <v>893.70000000000005</v>
      </c>
      <c r="M173" s="1410" t="s">
        <v>19</v>
      </c>
      <c r="N173" s="1410" t="s">
        <v>30</v>
      </c>
      <c r="O173" s="1410" t="s">
        <v>484</v>
      </c>
      <c r="P173" s="1417">
        <v>930.94000000000005</v>
      </c>
      <c r="Q173" s="1418">
        <f>ROUND(K173,2)*P173</f>
        <v>893.70240000000001</v>
      </c>
    </row>
    <row r="174" ht="45" customHeight="1">
      <c r="A174" s="1419" t="s">
        <v>21</v>
      </c>
      <c r="B174" s="1419" t="s">
        <v>491</v>
      </c>
      <c r="C174" s="1419" t="s">
        <v>61</v>
      </c>
      <c r="D174" s="1419" t="s">
        <v>330</v>
      </c>
      <c r="E174" s="1419" t="s">
        <v>331</v>
      </c>
      <c r="F174" s="1420">
        <f>P174</f>
        <v>42.009999999999998</v>
      </c>
      <c r="G174" s="1419" t="s">
        <v>42</v>
      </c>
      <c r="H174" s="1421">
        <v>39.259999999999998</v>
      </c>
      <c r="I174" s="1422">
        <v>39.259999999999998</v>
      </c>
      <c r="J174" s="1423">
        <v>0.22109999999999999</v>
      </c>
      <c r="K174" s="1424">
        <f>ROUND(I174,2)+(ROUND(I174,2)*J174)</f>
        <v>47.940385999999997</v>
      </c>
      <c r="L174" s="1425">
        <f>ROUND(Q174,2)</f>
        <v>2013.96</v>
      </c>
      <c r="M174" s="1419" t="s">
        <v>19</v>
      </c>
      <c r="N174" s="1419" t="s">
        <v>30</v>
      </c>
      <c r="O174" s="1419" t="s">
        <v>484</v>
      </c>
      <c r="P174" s="1426">
        <v>42.009999999999998</v>
      </c>
      <c r="Q174" s="1427">
        <f>ROUND(K174,2)*P174</f>
        <v>2013.9593999999997</v>
      </c>
    </row>
    <row r="175" ht="45" customHeight="1">
      <c r="A175" s="1428" t="s">
        <v>21</v>
      </c>
      <c r="B175" s="1428" t="s">
        <v>492</v>
      </c>
      <c r="C175" s="1428" t="s">
        <v>33</v>
      </c>
      <c r="D175" s="1428" t="s">
        <v>348</v>
      </c>
      <c r="E175" s="1428" t="s">
        <v>349</v>
      </c>
      <c r="F175" s="1429">
        <f>P175</f>
        <v>103.7</v>
      </c>
      <c r="G175" s="1428" t="s">
        <v>131</v>
      </c>
      <c r="H175" s="1430">
        <v>11.75</v>
      </c>
      <c r="I175" s="1431">
        <v>11.75</v>
      </c>
      <c r="J175" s="1432">
        <v>0.22109999999999999</v>
      </c>
      <c r="K175" s="1433">
        <f>ROUND(I175,2)+(ROUND(I175,2)*J175)</f>
        <v>14.347925</v>
      </c>
      <c r="L175" s="1434">
        <f>ROUND(Q175,2)</f>
        <v>1488.0999999999999</v>
      </c>
      <c r="M175" s="1428" t="s">
        <v>19</v>
      </c>
      <c r="N175" s="1428" t="s">
        <v>30</v>
      </c>
      <c r="O175" s="1428" t="s">
        <v>484</v>
      </c>
      <c r="P175" s="1435">
        <v>103.7</v>
      </c>
      <c r="Q175" s="1436">
        <f>ROUND(K175,2)*P175</f>
        <v>1488.095</v>
      </c>
    </row>
    <row r="176" ht="45" customHeight="1">
      <c r="A176" s="1437" t="s">
        <v>21</v>
      </c>
      <c r="B176" s="1437" t="s">
        <v>493</v>
      </c>
      <c r="C176" s="1437" t="s">
        <v>33</v>
      </c>
      <c r="D176" s="1437" t="s">
        <v>342</v>
      </c>
      <c r="E176" s="1437" t="s">
        <v>343</v>
      </c>
      <c r="F176" s="1438">
        <f>P176</f>
        <v>404.10000000000002</v>
      </c>
      <c r="G176" s="1437" t="s">
        <v>131</v>
      </c>
      <c r="H176" s="1439">
        <v>12.67</v>
      </c>
      <c r="I176" s="1440">
        <v>12.67</v>
      </c>
      <c r="J176" s="1441">
        <v>0.22109999999999999</v>
      </c>
      <c r="K176" s="1442">
        <f>ROUND(I176,2)+(ROUND(I176,2)*J176)</f>
        <v>15.471337</v>
      </c>
      <c r="L176" s="1443">
        <f>ROUND(Q176,2)</f>
        <v>6251.4300000000003</v>
      </c>
      <c r="M176" s="1437" t="s">
        <v>19</v>
      </c>
      <c r="N176" s="1437" t="s">
        <v>30</v>
      </c>
      <c r="O176" s="1437" t="s">
        <v>484</v>
      </c>
      <c r="P176" s="1444">
        <v>404.10000000000002</v>
      </c>
      <c r="Q176" s="1445">
        <f>ROUND(K176,2)*P176</f>
        <v>6251.4270000000006</v>
      </c>
    </row>
    <row r="177" ht="45" customHeight="1">
      <c r="A177" s="1446" t="s">
        <v>21</v>
      </c>
      <c r="B177" s="1446" t="s">
        <v>494</v>
      </c>
      <c r="C177" s="1446" t="s">
        <v>33</v>
      </c>
      <c r="D177" s="1446" t="s">
        <v>495</v>
      </c>
      <c r="E177" s="1446" t="s">
        <v>496</v>
      </c>
      <c r="F177" s="1447">
        <f>P177</f>
        <v>119.52</v>
      </c>
      <c r="G177" s="1446" t="s">
        <v>42</v>
      </c>
      <c r="H177" s="1448">
        <v>118.43000000000001</v>
      </c>
      <c r="I177" s="1449">
        <v>118.43000000000001</v>
      </c>
      <c r="J177" s="1450">
        <v>0.22109999999999999</v>
      </c>
      <c r="K177" s="1451">
        <f>ROUND(I177,2)+(ROUND(I177,2)*J177)</f>
        <v>144.61487300000002</v>
      </c>
      <c r="L177" s="1452">
        <f>ROUND(Q177,2)</f>
        <v>17283.790000000001</v>
      </c>
      <c r="M177" s="1446" t="s">
        <v>19</v>
      </c>
      <c r="N177" s="1446" t="s">
        <v>30</v>
      </c>
      <c r="O177" s="1446" t="s">
        <v>484</v>
      </c>
      <c r="P177" s="1453">
        <v>119.52</v>
      </c>
      <c r="Q177" s="1454">
        <f>ROUND(K177,2)*P177</f>
        <v>17283.787200000002</v>
      </c>
    </row>
    <row r="178" ht="45" customHeight="1">
      <c r="A178" s="1455" t="s">
        <v>21</v>
      </c>
      <c r="B178" s="1455" t="s">
        <v>497</v>
      </c>
      <c r="C178" s="1455" t="s">
        <v>33</v>
      </c>
      <c r="D178" s="1455" t="s">
        <v>498</v>
      </c>
      <c r="E178" s="1455" t="s">
        <v>499</v>
      </c>
      <c r="F178" s="1456">
        <f>P178</f>
        <v>27.829999999999998</v>
      </c>
      <c r="G178" s="1455" t="s">
        <v>42</v>
      </c>
      <c r="H178" s="1457">
        <v>53.140000000000001</v>
      </c>
      <c r="I178" s="1458">
        <v>53.140000000000001</v>
      </c>
      <c r="J178" s="1459">
        <v>0.22109999999999999</v>
      </c>
      <c r="K178" s="1460">
        <f>ROUND(I178,2)+(ROUND(I178,2)*J178)</f>
        <v>64.889253999999994</v>
      </c>
      <c r="L178" s="1461">
        <f>ROUND(Q178,2)</f>
        <v>1805.8900000000001</v>
      </c>
      <c r="M178" s="1455" t="s">
        <v>19</v>
      </c>
      <c r="N178" s="1455" t="s">
        <v>30</v>
      </c>
      <c r="O178" s="1455" t="s">
        <v>484</v>
      </c>
      <c r="P178" s="1462">
        <v>27.829999999999998</v>
      </c>
      <c r="Q178" s="1463">
        <f>ROUND(K178,2)*P178</f>
        <v>1805.8887</v>
      </c>
    </row>
    <row r="179" ht="45" customHeight="1">
      <c r="A179" s="1464" t="s">
        <v>21</v>
      </c>
      <c r="B179" s="1464" t="s">
        <v>500</v>
      </c>
      <c r="C179" s="1464" t="s">
        <v>33</v>
      </c>
      <c r="D179" s="1464" t="s">
        <v>501</v>
      </c>
      <c r="E179" s="1464" t="s">
        <v>502</v>
      </c>
      <c r="F179" s="1465">
        <f>P179</f>
        <v>77.359999999999999</v>
      </c>
      <c r="G179" s="1464" t="s">
        <v>42</v>
      </c>
      <c r="H179" s="1466">
        <v>53.770000000000003</v>
      </c>
      <c r="I179" s="1467">
        <v>53.770000000000003</v>
      </c>
      <c r="J179" s="1468">
        <v>0.22109999999999999</v>
      </c>
      <c r="K179" s="1469">
        <f>ROUND(I179,2)+(ROUND(I179,2)*J179)</f>
        <v>65.658546999999999</v>
      </c>
      <c r="L179" s="1470">
        <f>ROUND(Q179,2)</f>
        <v>5079.46</v>
      </c>
      <c r="M179" s="1464" t="s">
        <v>19</v>
      </c>
      <c r="N179" s="1464" t="s">
        <v>30</v>
      </c>
      <c r="O179" s="1464" t="s">
        <v>484</v>
      </c>
      <c r="P179" s="1471">
        <v>77.359999999999999</v>
      </c>
      <c r="Q179" s="1472">
        <f>ROUND(K179,2)*P179</f>
        <v>5079.4575999999997</v>
      </c>
    </row>
    <row r="180" ht="45" customHeight="1">
      <c r="A180" s="1473" t="s">
        <v>21</v>
      </c>
      <c r="B180" s="1473" t="s">
        <v>503</v>
      </c>
      <c r="C180" s="1473" t="s">
        <v>33</v>
      </c>
      <c r="D180" s="1473" t="s">
        <v>504</v>
      </c>
      <c r="E180" s="1473" t="s">
        <v>505</v>
      </c>
      <c r="F180" s="1474">
        <f>P180</f>
        <v>8.6699999999999999</v>
      </c>
      <c r="G180" s="1473" t="s">
        <v>64</v>
      </c>
      <c r="H180" s="1475">
        <v>586.75</v>
      </c>
      <c r="I180" s="1476">
        <v>586.75</v>
      </c>
      <c r="J180" s="1477">
        <v>0.22109999999999999</v>
      </c>
      <c r="K180" s="1478">
        <f>ROUND(I180,2)+(ROUND(I180,2)*J180)</f>
        <v>716.48042499999997</v>
      </c>
      <c r="L180" s="1479">
        <f>ROUND(Q180,2)</f>
        <v>6211.8800000000001</v>
      </c>
      <c r="M180" s="1473" t="s">
        <v>19</v>
      </c>
      <c r="N180" s="1473" t="s">
        <v>30</v>
      </c>
      <c r="O180" s="1473" t="s">
        <v>484</v>
      </c>
      <c r="P180" s="1480">
        <v>8.6699999999999999</v>
      </c>
      <c r="Q180" s="1481">
        <f>ROUND(K180,2)*P180</f>
        <v>6211.8815999999997</v>
      </c>
    </row>
    <row r="181" ht="45" customHeight="1">
      <c r="A181" s="1482" t="s">
        <v>21</v>
      </c>
      <c r="B181" s="1482" t="s">
        <v>506</v>
      </c>
      <c r="C181" s="1482" t="s">
        <v>33</v>
      </c>
      <c r="D181" s="1482" t="s">
        <v>354</v>
      </c>
      <c r="E181" s="1482" t="s">
        <v>355</v>
      </c>
      <c r="F181" s="1483">
        <f>P181</f>
        <v>42.009999999999998</v>
      </c>
      <c r="G181" s="1482" t="s">
        <v>42</v>
      </c>
      <c r="H181" s="1484">
        <v>29.309999999999999</v>
      </c>
      <c r="I181" s="1485">
        <v>29.309999999999999</v>
      </c>
      <c r="J181" s="1486">
        <v>0.22109999999999999</v>
      </c>
      <c r="K181" s="1487">
        <f>ROUND(I181,2)+(ROUND(I181,2)*J181)</f>
        <v>35.790441000000001</v>
      </c>
      <c r="L181" s="1488">
        <f>ROUND(Q181,2)</f>
        <v>1503.54</v>
      </c>
      <c r="M181" s="1482" t="s">
        <v>19</v>
      </c>
      <c r="N181" s="1482" t="s">
        <v>30</v>
      </c>
      <c r="O181" s="1482" t="s">
        <v>484</v>
      </c>
      <c r="P181" s="1489">
        <v>42.009999999999998</v>
      </c>
      <c r="Q181" s="1490">
        <f>ROUND(K181,2)*P181</f>
        <v>1503.5378999999998</v>
      </c>
    </row>
    <row r="182" ht="45" customHeight="1">
      <c r="A182" s="1492" t="s">
        <v>17</v>
      </c>
      <c r="B182" s="1492" t="s">
        <v>507</v>
      </c>
      <c r="C182" s="1492" t="s">
        <v>19</v>
      </c>
      <c r="D182" s="1492" t="s">
        <v>19</v>
      </c>
      <c r="E182" s="1492" t="s">
        <v>508</v>
      </c>
      <c r="F182" s="1492" t="s">
        <v>19</v>
      </c>
      <c r="G182" s="1492" t="s">
        <v>19</v>
      </c>
      <c r="H182" s="1492" t="s">
        <v>19</v>
      </c>
      <c r="I182" s="1492" t="s">
        <v>19</v>
      </c>
      <c r="J182" s="1492" t="s">
        <v>19</v>
      </c>
      <c r="K182" s="1492" t="s">
        <v>19</v>
      </c>
      <c r="L182" s="1493">
        <f>ROUND(L183,2)+ROUND(L184,2)+ROUND(L185,2)+ROUND(L186,2)+ROUND(L187,2)+ROUND(L188,2)</f>
        <v>19314.400000000001</v>
      </c>
      <c r="M182" s="1492" t="s">
        <v>19</v>
      </c>
      <c r="N182" s="1492" t="s">
        <v>19</v>
      </c>
      <c r="O182" s="1492" t="s">
        <v>19</v>
      </c>
      <c r="P182" s="1492" t="s">
        <v>19</v>
      </c>
      <c r="Q182" s="1492" t="s">
        <v>19</v>
      </c>
    </row>
    <row r="183" ht="45" customHeight="1">
      <c r="A183" s="1494" t="s">
        <v>21</v>
      </c>
      <c r="B183" s="1494" t="s">
        <v>509</v>
      </c>
      <c r="C183" s="1494" t="s">
        <v>33</v>
      </c>
      <c r="D183" s="1494" t="s">
        <v>348</v>
      </c>
      <c r="E183" s="1494" t="s">
        <v>349</v>
      </c>
      <c r="F183" s="1495">
        <f>P183</f>
        <v>122.40000000000001</v>
      </c>
      <c r="G183" s="1494" t="s">
        <v>131</v>
      </c>
      <c r="H183" s="1496">
        <v>11.75</v>
      </c>
      <c r="I183" s="1497">
        <v>11.75</v>
      </c>
      <c r="J183" s="1498">
        <v>0.22109999999999999</v>
      </c>
      <c r="K183" s="1499">
        <f>ROUND(I183,2)+(ROUND(I183,2)*J183)</f>
        <v>14.347925</v>
      </c>
      <c r="L183" s="1500">
        <f>ROUND(Q183,2)</f>
        <v>1756.4400000000001</v>
      </c>
      <c r="M183" s="1494" t="s">
        <v>19</v>
      </c>
      <c r="N183" s="1494" t="s">
        <v>30</v>
      </c>
      <c r="O183" s="1494" t="s">
        <v>484</v>
      </c>
      <c r="P183" s="1501">
        <v>122.40000000000001</v>
      </c>
      <c r="Q183" s="1502">
        <f>ROUND(K183,2)*P183</f>
        <v>1756.4400000000001</v>
      </c>
    </row>
    <row r="184" ht="45" customHeight="1">
      <c r="A184" s="1503" t="s">
        <v>21</v>
      </c>
      <c r="B184" s="1503" t="s">
        <v>510</v>
      </c>
      <c r="C184" s="1503" t="s">
        <v>33</v>
      </c>
      <c r="D184" s="1503" t="s">
        <v>342</v>
      </c>
      <c r="E184" s="1503" t="s">
        <v>343</v>
      </c>
      <c r="F184" s="1504">
        <f>P184</f>
        <v>308.80000000000001</v>
      </c>
      <c r="G184" s="1503" t="s">
        <v>131</v>
      </c>
      <c r="H184" s="1505">
        <v>12.67</v>
      </c>
      <c r="I184" s="1506">
        <v>12.67</v>
      </c>
      <c r="J184" s="1507">
        <v>0.22109999999999999</v>
      </c>
      <c r="K184" s="1508">
        <f>ROUND(I184,2)+(ROUND(I184,2)*J184)</f>
        <v>15.471337</v>
      </c>
      <c r="L184" s="1509">
        <f>ROUND(Q184,2)</f>
        <v>4777.1400000000003</v>
      </c>
      <c r="M184" s="1503" t="s">
        <v>19</v>
      </c>
      <c r="N184" s="1503" t="s">
        <v>30</v>
      </c>
      <c r="O184" s="1503" t="s">
        <v>484</v>
      </c>
      <c r="P184" s="1510">
        <v>308.80000000000001</v>
      </c>
      <c r="Q184" s="1511">
        <f>ROUND(K184,2)*P184</f>
        <v>4777.1360000000004</v>
      </c>
    </row>
    <row r="185" ht="45" customHeight="1">
      <c r="A185" s="1512" t="s">
        <v>21</v>
      </c>
      <c r="B185" s="1512" t="s">
        <v>511</v>
      </c>
      <c r="C185" s="1512" t="s">
        <v>33</v>
      </c>
      <c r="D185" s="1512" t="s">
        <v>512</v>
      </c>
      <c r="E185" s="1512" t="s">
        <v>513</v>
      </c>
      <c r="F185" s="1513">
        <f>P185</f>
        <v>5.9400000000000004</v>
      </c>
      <c r="G185" s="1512" t="s">
        <v>42</v>
      </c>
      <c r="H185" s="1514">
        <v>150.72</v>
      </c>
      <c r="I185" s="1515">
        <v>150.72</v>
      </c>
      <c r="J185" s="1516">
        <v>0.22109999999999999</v>
      </c>
      <c r="K185" s="1517">
        <f>ROUND(I185,2)+(ROUND(I185,2)*J185)</f>
        <v>184.04419200000001</v>
      </c>
      <c r="L185" s="1518">
        <f>ROUND(Q185,2)</f>
        <v>1093.2</v>
      </c>
      <c r="M185" s="1512" t="s">
        <v>19</v>
      </c>
      <c r="N185" s="1512" t="s">
        <v>30</v>
      </c>
      <c r="O185" s="1512" t="s">
        <v>484</v>
      </c>
      <c r="P185" s="1519">
        <v>5.9400000000000004</v>
      </c>
      <c r="Q185" s="1520">
        <f>ROUND(K185,2)*P185</f>
        <v>1093.1976</v>
      </c>
    </row>
    <row r="186" ht="45" customHeight="1">
      <c r="A186" s="1521" t="s">
        <v>21</v>
      </c>
      <c r="B186" s="1521" t="s">
        <v>514</v>
      </c>
      <c r="C186" s="1521" t="s">
        <v>33</v>
      </c>
      <c r="D186" s="1521" t="s">
        <v>515</v>
      </c>
      <c r="E186" s="1521" t="s">
        <v>516</v>
      </c>
      <c r="F186" s="1522">
        <f>P186</f>
        <v>48.600000000000001</v>
      </c>
      <c r="G186" s="1521" t="s">
        <v>42</v>
      </c>
      <c r="H186" s="1523">
        <v>42.909999999999997</v>
      </c>
      <c r="I186" s="1524">
        <v>42.909999999999997</v>
      </c>
      <c r="J186" s="1525">
        <v>0.22109999999999999</v>
      </c>
      <c r="K186" s="1526">
        <f>ROUND(I186,2)+(ROUND(I186,2)*J186)</f>
        <v>52.397400999999995</v>
      </c>
      <c r="L186" s="1527">
        <f>ROUND(Q186,2)</f>
        <v>2546.6399999999999</v>
      </c>
      <c r="M186" s="1521" t="s">
        <v>19</v>
      </c>
      <c r="N186" s="1521" t="s">
        <v>30</v>
      </c>
      <c r="O186" s="1521" t="s">
        <v>484</v>
      </c>
      <c r="P186" s="1528">
        <v>48.600000000000001</v>
      </c>
      <c r="Q186" s="1529">
        <f>ROUND(K186,2)*P186</f>
        <v>2546.6399999999999</v>
      </c>
    </row>
    <row r="187" ht="45" customHeight="1">
      <c r="A187" s="1530" t="s">
        <v>21</v>
      </c>
      <c r="B187" s="1530" t="s">
        <v>517</v>
      </c>
      <c r="C187" s="1530" t="s">
        <v>33</v>
      </c>
      <c r="D187" s="1530" t="s">
        <v>518</v>
      </c>
      <c r="E187" s="1530" t="s">
        <v>519</v>
      </c>
      <c r="F187" s="1531">
        <f>P187</f>
        <v>58.579999999999998</v>
      </c>
      <c r="G187" s="1530" t="s">
        <v>42</v>
      </c>
      <c r="H187" s="1532">
        <v>66.170000000000002</v>
      </c>
      <c r="I187" s="1533">
        <v>66.170000000000002</v>
      </c>
      <c r="J187" s="1534">
        <v>0.22109999999999999</v>
      </c>
      <c r="K187" s="1535">
        <f>ROUND(I187,2)+(ROUND(I187,2)*J187)</f>
        <v>80.800186999999994</v>
      </c>
      <c r="L187" s="1536">
        <f>ROUND(Q187,2)</f>
        <v>4733.2600000000002</v>
      </c>
      <c r="M187" s="1530" t="s">
        <v>19</v>
      </c>
      <c r="N187" s="1530" t="s">
        <v>30</v>
      </c>
      <c r="O187" s="1530" t="s">
        <v>484</v>
      </c>
      <c r="P187" s="1537">
        <v>58.579999999999998</v>
      </c>
      <c r="Q187" s="1538">
        <f>ROUND(K187,2)*P187</f>
        <v>4733.2640000000001</v>
      </c>
    </row>
    <row r="188" ht="45" customHeight="1">
      <c r="A188" s="1539" t="s">
        <v>21</v>
      </c>
      <c r="B188" s="1539" t="s">
        <v>520</v>
      </c>
      <c r="C188" s="1539" t="s">
        <v>33</v>
      </c>
      <c r="D188" s="1539" t="s">
        <v>521</v>
      </c>
      <c r="E188" s="1539" t="s">
        <v>522</v>
      </c>
      <c r="F188" s="1540">
        <f>P188</f>
        <v>5.9400000000000004</v>
      </c>
      <c r="G188" s="1539" t="s">
        <v>64</v>
      </c>
      <c r="H188" s="1541">
        <v>607.67999999999995</v>
      </c>
      <c r="I188" s="1542">
        <v>607.67999999999995</v>
      </c>
      <c r="J188" s="1543">
        <v>0.22109999999999999</v>
      </c>
      <c r="K188" s="1544">
        <f>ROUND(I188,2)+(ROUND(I188,2)*J188)</f>
        <v>742.03804799999989</v>
      </c>
      <c r="L188" s="1545">
        <f>ROUND(Q188,2)</f>
        <v>4407.7200000000003</v>
      </c>
      <c r="M188" s="1539" t="s">
        <v>19</v>
      </c>
      <c r="N188" s="1539" t="s">
        <v>30</v>
      </c>
      <c r="O188" s="1539" t="s">
        <v>484</v>
      </c>
      <c r="P188" s="1546">
        <v>5.9400000000000004</v>
      </c>
      <c r="Q188" s="1547">
        <f>ROUND(K188,2)*P188</f>
        <v>4407.7175999999999</v>
      </c>
    </row>
    <row r="189" ht="45" customHeight="1">
      <c r="A189" s="1549" t="s">
        <v>17</v>
      </c>
      <c r="B189" s="1549" t="s">
        <v>523</v>
      </c>
      <c r="C189" s="1549" t="s">
        <v>19</v>
      </c>
      <c r="D189" s="1549" t="s">
        <v>19</v>
      </c>
      <c r="E189" s="1549" t="s">
        <v>524</v>
      </c>
      <c r="F189" s="1549" t="s">
        <v>19</v>
      </c>
      <c r="G189" s="1549" t="s">
        <v>19</v>
      </c>
      <c r="H189" s="1549" t="s">
        <v>19</v>
      </c>
      <c r="I189" s="1549" t="s">
        <v>19</v>
      </c>
      <c r="J189" s="1549" t="s">
        <v>19</v>
      </c>
      <c r="K189" s="1549" t="s">
        <v>19</v>
      </c>
      <c r="L189" s="1550">
        <f>ROUND(L190,2)+ROUND(L191,2)+ROUND(L192,2)</f>
        <v>24740.66</v>
      </c>
      <c r="M189" s="1549" t="s">
        <v>19</v>
      </c>
      <c r="N189" s="1549" t="s">
        <v>19</v>
      </c>
      <c r="O189" s="1549" t="s">
        <v>19</v>
      </c>
      <c r="P189" s="1549" t="s">
        <v>19</v>
      </c>
      <c r="Q189" s="1549" t="s">
        <v>19</v>
      </c>
    </row>
    <row r="190" ht="45" customHeight="1">
      <c r="A190" s="1551" t="s">
        <v>21</v>
      </c>
      <c r="B190" s="1551" t="s">
        <v>525</v>
      </c>
      <c r="C190" s="1551" t="s">
        <v>33</v>
      </c>
      <c r="D190" s="1551" t="s">
        <v>526</v>
      </c>
      <c r="E190" s="1551" t="s">
        <v>527</v>
      </c>
      <c r="F190" s="1552">
        <f>P190</f>
        <v>332.76999999999998</v>
      </c>
      <c r="G190" s="1551" t="s">
        <v>42</v>
      </c>
      <c r="H190" s="1553">
        <v>53.509999999999998</v>
      </c>
      <c r="I190" s="1554">
        <v>53.509999999999998</v>
      </c>
      <c r="J190" s="1555">
        <v>0.22109999999999999</v>
      </c>
      <c r="K190" s="1556">
        <f>ROUND(I190,2)+(ROUND(I190,2)*J190)</f>
        <v>65.341060999999996</v>
      </c>
      <c r="L190" s="1557">
        <f>ROUND(Q190,2)</f>
        <v>21743.189999999999</v>
      </c>
      <c r="M190" s="1551" t="s">
        <v>19</v>
      </c>
      <c r="N190" s="1551" t="s">
        <v>30</v>
      </c>
      <c r="O190" s="1551" t="s">
        <v>484</v>
      </c>
      <c r="P190" s="1558">
        <v>332.76999999999998</v>
      </c>
      <c r="Q190" s="1559">
        <f>ROUND(K190,2)*P190</f>
        <v>21743.191800000001</v>
      </c>
    </row>
    <row r="191" ht="45" customHeight="1">
      <c r="A191" s="1560" t="s">
        <v>21</v>
      </c>
      <c r="B191" s="1560" t="s">
        <v>528</v>
      </c>
      <c r="C191" s="1560" t="s">
        <v>33</v>
      </c>
      <c r="D191" s="1560" t="s">
        <v>529</v>
      </c>
      <c r="E191" s="1560" t="s">
        <v>530</v>
      </c>
      <c r="F191" s="1561">
        <f>P191</f>
        <v>7.4000000000000004</v>
      </c>
      <c r="G191" s="1560" t="s">
        <v>109</v>
      </c>
      <c r="H191" s="1562">
        <v>45.32</v>
      </c>
      <c r="I191" s="1563">
        <v>45.32</v>
      </c>
      <c r="J191" s="1564">
        <v>0.22109999999999999</v>
      </c>
      <c r="K191" s="1565">
        <f>ROUND(I191,2)+(ROUND(I191,2)*J191)</f>
        <v>55.340252</v>
      </c>
      <c r="L191" s="1566">
        <f>ROUND(Q191,2)</f>
        <v>409.51999999999998</v>
      </c>
      <c r="M191" s="1560" t="s">
        <v>19</v>
      </c>
      <c r="N191" s="1560" t="s">
        <v>30</v>
      </c>
      <c r="O191" s="1560" t="s">
        <v>484</v>
      </c>
      <c r="P191" s="1567">
        <v>7.4000000000000004</v>
      </c>
      <c r="Q191" s="1568">
        <f>ROUND(K191,2)*P191</f>
        <v>409.51600000000002</v>
      </c>
    </row>
    <row r="192" ht="45" customHeight="1">
      <c r="A192" s="1569" t="s">
        <v>21</v>
      </c>
      <c r="B192" s="1569" t="s">
        <v>531</v>
      </c>
      <c r="C192" s="1569" t="s">
        <v>33</v>
      </c>
      <c r="D192" s="1569" t="s">
        <v>532</v>
      </c>
      <c r="E192" s="1569" t="s">
        <v>533</v>
      </c>
      <c r="F192" s="1570">
        <f>P192</f>
        <v>15.199999999999999</v>
      </c>
      <c r="G192" s="1569" t="s">
        <v>42</v>
      </c>
      <c r="H192" s="1571">
        <v>139.43000000000001</v>
      </c>
      <c r="I192" s="1572">
        <v>139.43000000000001</v>
      </c>
      <c r="J192" s="1573">
        <v>0.22109999999999999</v>
      </c>
      <c r="K192" s="1574">
        <f>ROUND(I192,2)+(ROUND(I192,2)*J192)</f>
        <v>170.25797299999999</v>
      </c>
      <c r="L192" s="1575">
        <f>ROUND(Q192,2)</f>
        <v>2587.9499999999998</v>
      </c>
      <c r="M192" s="1569" t="s">
        <v>19</v>
      </c>
      <c r="N192" s="1569" t="s">
        <v>30</v>
      </c>
      <c r="O192" s="1569" t="s">
        <v>484</v>
      </c>
      <c r="P192" s="1576">
        <v>15.199999999999999</v>
      </c>
      <c r="Q192" s="1577">
        <f>ROUND(K192,2)*P192</f>
        <v>2587.9519999999998</v>
      </c>
    </row>
    <row r="193" ht="45" customHeight="1">
      <c r="A193" s="1579" t="s">
        <v>17</v>
      </c>
      <c r="B193" s="1579" t="s">
        <v>534</v>
      </c>
      <c r="C193" s="1579" t="s">
        <v>19</v>
      </c>
      <c r="D193" s="1579" t="s">
        <v>19</v>
      </c>
      <c r="E193" s="1579" t="s">
        <v>535</v>
      </c>
      <c r="F193" s="1579" t="s">
        <v>19</v>
      </c>
      <c r="G193" s="1579" t="s">
        <v>19</v>
      </c>
      <c r="H193" s="1579" t="s">
        <v>19</v>
      </c>
      <c r="I193" s="1579" t="s">
        <v>19</v>
      </c>
      <c r="J193" s="1579" t="s">
        <v>19</v>
      </c>
      <c r="K193" s="1579" t="s">
        <v>19</v>
      </c>
      <c r="L193" s="1580">
        <f>ROUND(L194,2)+ROUND(L195,2)+ROUND(L196,2)+ROUND(L197,2)+ROUND(L198,2)</f>
        <v>52158.679999999993</v>
      </c>
      <c r="M193" s="1579" t="s">
        <v>19</v>
      </c>
      <c r="N193" s="1579" t="s">
        <v>19</v>
      </c>
      <c r="O193" s="1579" t="s">
        <v>19</v>
      </c>
      <c r="P193" s="1579" t="s">
        <v>19</v>
      </c>
      <c r="Q193" s="1579" t="s">
        <v>19</v>
      </c>
    </row>
    <row r="194" ht="45" customHeight="1">
      <c r="A194" s="1581" t="s">
        <v>21</v>
      </c>
      <c r="B194" s="1581" t="s">
        <v>536</v>
      </c>
      <c r="C194" s="1581" t="s">
        <v>33</v>
      </c>
      <c r="D194" s="1581" t="s">
        <v>537</v>
      </c>
      <c r="E194" s="1581" t="s">
        <v>538</v>
      </c>
      <c r="F194" s="1582">
        <f>P194</f>
        <v>131.58000000000001</v>
      </c>
      <c r="G194" s="1581" t="s">
        <v>42</v>
      </c>
      <c r="H194" s="1583">
        <v>105.81</v>
      </c>
      <c r="I194" s="1584">
        <v>105.81</v>
      </c>
      <c r="J194" s="1585">
        <v>0.22109999999999999</v>
      </c>
      <c r="K194" s="1586">
        <f>ROUND(I194,2)+(ROUND(I194,2)*J194)</f>
        <v>129.20459099999999</v>
      </c>
      <c r="L194" s="1587">
        <f>ROUND(Q194,2)</f>
        <v>17000.139999999999</v>
      </c>
      <c r="M194" s="1581" t="s">
        <v>19</v>
      </c>
      <c r="N194" s="1581" t="s">
        <v>30</v>
      </c>
      <c r="O194" s="1581" t="s">
        <v>484</v>
      </c>
      <c r="P194" s="1588">
        <v>131.58000000000001</v>
      </c>
      <c r="Q194" s="1589">
        <f>ROUND(K194,2)*P194</f>
        <v>17000.135999999999</v>
      </c>
    </row>
    <row r="195" ht="45" customHeight="1">
      <c r="A195" s="1590" t="s">
        <v>21</v>
      </c>
      <c r="B195" s="1590" t="s">
        <v>539</v>
      </c>
      <c r="C195" s="1590" t="s">
        <v>33</v>
      </c>
      <c r="D195" s="1590" t="s">
        <v>540</v>
      </c>
      <c r="E195" s="1590" t="s">
        <v>541</v>
      </c>
      <c r="F195" s="1591">
        <f>P195</f>
        <v>17.199999999999999</v>
      </c>
      <c r="G195" s="1590" t="s">
        <v>109</v>
      </c>
      <c r="H195" s="1592">
        <v>78.599999999999994</v>
      </c>
      <c r="I195" s="1593">
        <v>78.599999999999994</v>
      </c>
      <c r="J195" s="1594">
        <v>0.22109999999999999</v>
      </c>
      <c r="K195" s="1595">
        <f>ROUND(I195,2)+(ROUND(I195,2)*J195)</f>
        <v>95.978459999999984</v>
      </c>
      <c r="L195" s="1596">
        <f>ROUND(Q195,2)</f>
        <v>1650.8599999999999</v>
      </c>
      <c r="M195" s="1590" t="s">
        <v>19</v>
      </c>
      <c r="N195" s="1590" t="s">
        <v>30</v>
      </c>
      <c r="O195" s="1590" t="s">
        <v>484</v>
      </c>
      <c r="P195" s="1597">
        <v>17.199999999999999</v>
      </c>
      <c r="Q195" s="1598">
        <f>ROUND(K195,2)*P195</f>
        <v>1650.856</v>
      </c>
    </row>
    <row r="196" ht="45" customHeight="1">
      <c r="A196" s="1599" t="s">
        <v>21</v>
      </c>
      <c r="B196" s="1599" t="s">
        <v>542</v>
      </c>
      <c r="C196" s="1599" t="s">
        <v>33</v>
      </c>
      <c r="D196" s="1599" t="s">
        <v>543</v>
      </c>
      <c r="E196" s="1599" t="s">
        <v>544</v>
      </c>
      <c r="F196" s="1600">
        <f>P196</f>
        <v>77.400000000000006</v>
      </c>
      <c r="G196" s="1599" t="s">
        <v>109</v>
      </c>
      <c r="H196" s="1601">
        <v>176.03999999999999</v>
      </c>
      <c r="I196" s="1602">
        <v>176.03999999999999</v>
      </c>
      <c r="J196" s="1603">
        <v>0.22109999999999999</v>
      </c>
      <c r="K196" s="1604">
        <f>ROUND(I196,2)+(ROUND(I196,2)*J196)</f>
        <v>214.962444</v>
      </c>
      <c r="L196" s="1605">
        <f>ROUND(Q196,2)</f>
        <v>16637.900000000001</v>
      </c>
      <c r="M196" s="1599" t="s">
        <v>19</v>
      </c>
      <c r="N196" s="1599" t="s">
        <v>30</v>
      </c>
      <c r="O196" s="1599" t="s">
        <v>484</v>
      </c>
      <c r="P196" s="1606">
        <v>77.400000000000006</v>
      </c>
      <c r="Q196" s="1607">
        <f>ROUND(K196,2)*P196</f>
        <v>16637.904000000002</v>
      </c>
    </row>
    <row r="197" ht="45" customHeight="1">
      <c r="A197" s="1608" t="s">
        <v>21</v>
      </c>
      <c r="B197" s="1608" t="s">
        <v>545</v>
      </c>
      <c r="C197" s="1608" t="s">
        <v>33</v>
      </c>
      <c r="D197" s="1608" t="s">
        <v>546</v>
      </c>
      <c r="E197" s="1608" t="s">
        <v>547</v>
      </c>
      <c r="F197" s="1609">
        <f>P197</f>
        <v>30.600000000000001</v>
      </c>
      <c r="G197" s="1608" t="s">
        <v>109</v>
      </c>
      <c r="H197" s="1610">
        <v>327.98000000000002</v>
      </c>
      <c r="I197" s="1611">
        <v>327.98000000000002</v>
      </c>
      <c r="J197" s="1612">
        <v>0.22109999999999999</v>
      </c>
      <c r="K197" s="1613">
        <f>ROUND(I197,2)+(ROUND(I197,2)*J197)</f>
        <v>400.49637800000005</v>
      </c>
      <c r="L197" s="1614">
        <f>ROUND(Q197,2)</f>
        <v>12255.299999999999</v>
      </c>
      <c r="M197" s="1608" t="s">
        <v>19</v>
      </c>
      <c r="N197" s="1608" t="s">
        <v>30</v>
      </c>
      <c r="O197" s="1608" t="s">
        <v>484</v>
      </c>
      <c r="P197" s="1615">
        <v>30.600000000000001</v>
      </c>
      <c r="Q197" s="1616">
        <f>ROUND(K197,2)*P197</f>
        <v>12255.300000000001</v>
      </c>
    </row>
    <row r="198" ht="45" customHeight="1">
      <c r="A198" s="1617" t="s">
        <v>21</v>
      </c>
      <c r="B198" s="1617" t="s">
        <v>548</v>
      </c>
      <c r="C198" s="1617" t="s">
        <v>33</v>
      </c>
      <c r="D198" s="1617" t="s">
        <v>549</v>
      </c>
      <c r="E198" s="1617" t="s">
        <v>550</v>
      </c>
      <c r="F198" s="1618">
        <f>P198</f>
        <v>443.69999999999999</v>
      </c>
      <c r="G198" s="1617" t="s">
        <v>109</v>
      </c>
      <c r="H198" s="1619">
        <v>8.5199999999999996</v>
      </c>
      <c r="I198" s="1620">
        <v>8.5199999999999996</v>
      </c>
      <c r="J198" s="1621">
        <v>0.22109999999999999</v>
      </c>
      <c r="K198" s="1622">
        <f>ROUND(I198,2)+(ROUND(I198,2)*J198)</f>
        <v>10.403772</v>
      </c>
      <c r="L198" s="1623">
        <f>ROUND(Q198,2)</f>
        <v>4614.4799999999996</v>
      </c>
      <c r="M198" s="1617" t="s">
        <v>19</v>
      </c>
      <c r="N198" s="1617" t="s">
        <v>30</v>
      </c>
      <c r="O198" s="1617" t="s">
        <v>484</v>
      </c>
      <c r="P198" s="1624">
        <v>443.69999999999999</v>
      </c>
      <c r="Q198" s="1625">
        <f>ROUND(K198,2)*P198</f>
        <v>4614.4800000000005</v>
      </c>
    </row>
    <row r="199" ht="45" customHeight="1">
      <c r="A199" s="1627" t="s">
        <v>17</v>
      </c>
      <c r="B199" s="1627" t="s">
        <v>551</v>
      </c>
      <c r="C199" s="1627" t="s">
        <v>19</v>
      </c>
      <c r="D199" s="1627" t="s">
        <v>19</v>
      </c>
      <c r="E199" s="1627" t="s">
        <v>552</v>
      </c>
      <c r="F199" s="1627" t="s">
        <v>19</v>
      </c>
      <c r="G199" s="1627" t="s">
        <v>19</v>
      </c>
      <c r="H199" s="1627" t="s">
        <v>19</v>
      </c>
      <c r="I199" s="1627" t="s">
        <v>19</v>
      </c>
      <c r="J199" s="1627" t="s">
        <v>19</v>
      </c>
      <c r="K199" s="1627" t="s">
        <v>19</v>
      </c>
      <c r="L199" s="1628">
        <f>ROUND(L200,2)+ROUND(L201,2)+ROUND(L202,2)+ROUND(L203,2)+ROUND(L204,2)+ROUND(L205,2)+ROUND(L206,2)+ROUND(L207,2)+ROUND(L208,2)</f>
        <v>68810.210000000006</v>
      </c>
      <c r="M199" s="1627" t="s">
        <v>19</v>
      </c>
      <c r="N199" s="1627" t="s">
        <v>19</v>
      </c>
      <c r="O199" s="1627" t="s">
        <v>19</v>
      </c>
      <c r="P199" s="1627" t="s">
        <v>19</v>
      </c>
      <c r="Q199" s="1627" t="s">
        <v>19</v>
      </c>
    </row>
    <row r="200" ht="45" customHeight="1">
      <c r="A200" s="1629" t="s">
        <v>21</v>
      </c>
      <c r="B200" s="1629" t="s">
        <v>553</v>
      </c>
      <c r="C200" s="1629" t="s">
        <v>33</v>
      </c>
      <c r="D200" s="1629" t="s">
        <v>318</v>
      </c>
      <c r="E200" s="1629" t="s">
        <v>319</v>
      </c>
      <c r="F200" s="1630">
        <f>P200</f>
        <v>638.89999999999998</v>
      </c>
      <c r="G200" s="1629" t="s">
        <v>42</v>
      </c>
      <c r="H200" s="1631">
        <v>7.3200000000000003</v>
      </c>
      <c r="I200" s="1632">
        <v>7.3200000000000003</v>
      </c>
      <c r="J200" s="1633">
        <v>0.22109999999999999</v>
      </c>
      <c r="K200" s="1634">
        <f>ROUND(I200,2)+(ROUND(I200,2)*J200)</f>
        <v>8.9384519999999998</v>
      </c>
      <c r="L200" s="1635">
        <f>ROUND(Q200,2)</f>
        <v>5711.7700000000004</v>
      </c>
      <c r="M200" s="1629" t="s">
        <v>19</v>
      </c>
      <c r="N200" s="1629" t="s">
        <v>30</v>
      </c>
      <c r="O200" s="1629" t="s">
        <v>484</v>
      </c>
      <c r="P200" s="1636">
        <v>638.89999999999998</v>
      </c>
      <c r="Q200" s="1637">
        <f>ROUND(K200,2)*P200</f>
        <v>5711.7659999999996</v>
      </c>
    </row>
    <row r="201" ht="45" customHeight="1">
      <c r="A201" s="1638" t="s">
        <v>21</v>
      </c>
      <c r="B201" s="1638" t="s">
        <v>554</v>
      </c>
      <c r="C201" s="1638" t="s">
        <v>61</v>
      </c>
      <c r="D201" s="1638" t="s">
        <v>555</v>
      </c>
      <c r="E201" s="1638" t="s">
        <v>556</v>
      </c>
      <c r="F201" s="1639">
        <f>P201</f>
        <v>4.21</v>
      </c>
      <c r="G201" s="1638" t="s">
        <v>42</v>
      </c>
      <c r="H201" s="1640">
        <v>8.8100000000000005</v>
      </c>
      <c r="I201" s="1641">
        <v>8.8100000000000005</v>
      </c>
      <c r="J201" s="1642">
        <v>0.22109999999999999</v>
      </c>
      <c r="K201" s="1643">
        <f>ROUND(I201,2)+(ROUND(I201,2)*J201)</f>
        <v>10.757891000000001</v>
      </c>
      <c r="L201" s="1644">
        <f>ROUND(Q201,2)</f>
        <v>45.299999999999997</v>
      </c>
      <c r="M201" s="1638" t="s">
        <v>19</v>
      </c>
      <c r="N201" s="1638" t="s">
        <v>30</v>
      </c>
      <c r="O201" s="1638" t="s">
        <v>484</v>
      </c>
      <c r="P201" s="1645">
        <v>4.21</v>
      </c>
      <c r="Q201" s="1646">
        <f>ROUND(K201,2)*P201</f>
        <v>45.299599999999998</v>
      </c>
    </row>
    <row r="202" ht="45" customHeight="1">
      <c r="A202" s="1647" t="s">
        <v>21</v>
      </c>
      <c r="B202" s="1647" t="s">
        <v>557</v>
      </c>
      <c r="C202" s="1647" t="s">
        <v>33</v>
      </c>
      <c r="D202" s="1647" t="s">
        <v>558</v>
      </c>
      <c r="E202" s="1647" t="s">
        <v>559</v>
      </c>
      <c r="F202" s="1648">
        <f>P202</f>
        <v>4.21</v>
      </c>
      <c r="G202" s="1647" t="s">
        <v>42</v>
      </c>
      <c r="H202" s="1649">
        <v>38.859999999999999</v>
      </c>
      <c r="I202" s="1650">
        <v>38.859999999999999</v>
      </c>
      <c r="J202" s="1651">
        <v>0.22109999999999999</v>
      </c>
      <c r="K202" s="1652">
        <f>ROUND(I202,2)+(ROUND(I202,2)*J202)</f>
        <v>47.451946</v>
      </c>
      <c r="L202" s="1653">
        <f>ROUND(Q202,2)</f>
        <v>199.75999999999999</v>
      </c>
      <c r="M202" s="1647" t="s">
        <v>19</v>
      </c>
      <c r="N202" s="1647" t="s">
        <v>30</v>
      </c>
      <c r="O202" s="1647" t="s">
        <v>484</v>
      </c>
      <c r="P202" s="1654">
        <v>4.21</v>
      </c>
      <c r="Q202" s="1655">
        <f>ROUND(K202,2)*P202</f>
        <v>199.7645</v>
      </c>
    </row>
    <row r="203" ht="45" customHeight="1">
      <c r="A203" s="1656" t="s">
        <v>21</v>
      </c>
      <c r="B203" s="1656" t="s">
        <v>560</v>
      </c>
      <c r="C203" s="1656" t="s">
        <v>33</v>
      </c>
      <c r="D203" s="1656" t="s">
        <v>561</v>
      </c>
      <c r="E203" s="1656" t="s">
        <v>562</v>
      </c>
      <c r="F203" s="1657">
        <f>P203</f>
        <v>514.70000000000005</v>
      </c>
      <c r="G203" s="1656" t="s">
        <v>42</v>
      </c>
      <c r="H203" s="1658">
        <v>34.409999999999997</v>
      </c>
      <c r="I203" s="1659">
        <v>34.409999999999997</v>
      </c>
      <c r="J203" s="1660">
        <v>0.22109999999999999</v>
      </c>
      <c r="K203" s="1661">
        <f>ROUND(I203,2)+(ROUND(I203,2)*J203)</f>
        <v>42.018050999999993</v>
      </c>
      <c r="L203" s="1662">
        <f>ROUND(Q203,2)</f>
        <v>21627.689999999999</v>
      </c>
      <c r="M203" s="1656" t="s">
        <v>19</v>
      </c>
      <c r="N203" s="1656" t="s">
        <v>30</v>
      </c>
      <c r="O203" s="1656" t="s">
        <v>484</v>
      </c>
      <c r="P203" s="1663">
        <v>514.70000000000005</v>
      </c>
      <c r="Q203" s="1664">
        <f>ROUND(K203,2)*P203</f>
        <v>21627.694000000003</v>
      </c>
    </row>
    <row r="204" ht="45" customHeight="1">
      <c r="A204" s="1665" t="s">
        <v>21</v>
      </c>
      <c r="B204" s="1665" t="s">
        <v>563</v>
      </c>
      <c r="C204" s="1665" t="s">
        <v>33</v>
      </c>
      <c r="D204" s="1665" t="s">
        <v>564</v>
      </c>
      <c r="E204" s="1665" t="s">
        <v>565</v>
      </c>
      <c r="F204" s="1666">
        <f>P204</f>
        <v>124.20999999999999</v>
      </c>
      <c r="G204" s="1665" t="s">
        <v>42</v>
      </c>
      <c r="H204" s="1667">
        <v>41.789999999999999</v>
      </c>
      <c r="I204" s="1668">
        <v>41.789999999999999</v>
      </c>
      <c r="J204" s="1669">
        <v>0.22109999999999999</v>
      </c>
      <c r="K204" s="1670">
        <f>ROUND(I204,2)+(ROUND(I204,2)*J204)</f>
        <v>51.029769000000002</v>
      </c>
      <c r="L204" s="1671">
        <f>ROUND(Q204,2)</f>
        <v>6338.4399999999996</v>
      </c>
      <c r="M204" s="1665" t="s">
        <v>19</v>
      </c>
      <c r="N204" s="1665" t="s">
        <v>30</v>
      </c>
      <c r="O204" s="1665" t="s">
        <v>484</v>
      </c>
      <c r="P204" s="1672">
        <v>124.20999999999999</v>
      </c>
      <c r="Q204" s="1673">
        <f>ROUND(K204,2)*P204</f>
        <v>6338.4362999999994</v>
      </c>
    </row>
    <row r="205" ht="45" customHeight="1">
      <c r="A205" s="1674" t="s">
        <v>21</v>
      </c>
      <c r="B205" s="1674" t="s">
        <v>566</v>
      </c>
      <c r="C205" s="1674" t="s">
        <v>33</v>
      </c>
      <c r="D205" s="1674" t="s">
        <v>567</v>
      </c>
      <c r="E205" s="1674" t="s">
        <v>568</v>
      </c>
      <c r="F205" s="1675">
        <f>P205</f>
        <v>183.52000000000001</v>
      </c>
      <c r="G205" s="1674" t="s">
        <v>42</v>
      </c>
      <c r="H205" s="1676">
        <v>60.990000000000002</v>
      </c>
      <c r="I205" s="1677">
        <v>60.990000000000002</v>
      </c>
      <c r="J205" s="1678">
        <v>0.22109999999999999</v>
      </c>
      <c r="K205" s="1679">
        <f>ROUND(I205,2)+(ROUND(I205,2)*J205)</f>
        <v>74.474889000000005</v>
      </c>
      <c r="L205" s="1680">
        <f>ROUND(Q205,2)</f>
        <v>13666.73</v>
      </c>
      <c r="M205" s="1674" t="s">
        <v>19</v>
      </c>
      <c r="N205" s="1674" t="s">
        <v>30</v>
      </c>
      <c r="O205" s="1674" t="s">
        <v>484</v>
      </c>
      <c r="P205" s="1681">
        <v>183.52000000000001</v>
      </c>
      <c r="Q205" s="1682">
        <f>ROUND(K205,2)*P205</f>
        <v>13666.734400000001</v>
      </c>
    </row>
    <row r="206" ht="45" customHeight="1">
      <c r="A206" s="1683" t="s">
        <v>21</v>
      </c>
      <c r="B206" s="1683" t="s">
        <v>569</v>
      </c>
      <c r="C206" s="1683" t="s">
        <v>33</v>
      </c>
      <c r="D206" s="1683" t="s">
        <v>570</v>
      </c>
      <c r="E206" s="1683" t="s">
        <v>571</v>
      </c>
      <c r="F206" s="1684">
        <f>P206</f>
        <v>10.039999999999999</v>
      </c>
      <c r="G206" s="1683" t="s">
        <v>42</v>
      </c>
      <c r="H206" s="1685">
        <v>64.939999999999998</v>
      </c>
      <c r="I206" s="1686">
        <v>64.939999999999998</v>
      </c>
      <c r="J206" s="1687">
        <v>0.22109999999999999</v>
      </c>
      <c r="K206" s="1688">
        <f>ROUND(I206,2)+(ROUND(I206,2)*J206)</f>
        <v>79.298233999999994</v>
      </c>
      <c r="L206" s="1689">
        <f>ROUND(Q206,2)</f>
        <v>796.16999999999996</v>
      </c>
      <c r="M206" s="1683" t="s">
        <v>19</v>
      </c>
      <c r="N206" s="1683" t="s">
        <v>30</v>
      </c>
      <c r="O206" s="1683" t="s">
        <v>484</v>
      </c>
      <c r="P206" s="1690">
        <v>10.039999999999999</v>
      </c>
      <c r="Q206" s="1691">
        <f>ROUND(K206,2)*P206</f>
        <v>796.17199999999991</v>
      </c>
    </row>
    <row r="207" ht="45" customHeight="1">
      <c r="A207" s="1692" t="s">
        <v>21</v>
      </c>
      <c r="B207" s="1692" t="s">
        <v>572</v>
      </c>
      <c r="C207" s="1692" t="s">
        <v>33</v>
      </c>
      <c r="D207" s="1692" t="s">
        <v>573</v>
      </c>
      <c r="E207" s="1692" t="s">
        <v>574</v>
      </c>
      <c r="F207" s="1693">
        <f>P207</f>
        <v>331.18000000000001</v>
      </c>
      <c r="G207" s="1692" t="s">
        <v>42</v>
      </c>
      <c r="H207" s="1694">
        <v>42.100000000000001</v>
      </c>
      <c r="I207" s="1695">
        <v>42.100000000000001</v>
      </c>
      <c r="J207" s="1696">
        <v>0.22109999999999999</v>
      </c>
      <c r="K207" s="1697">
        <f>ROUND(I207,2)+(ROUND(I207,2)*J207)</f>
        <v>51.40831</v>
      </c>
      <c r="L207" s="1698">
        <f>ROUND(Q207,2)</f>
        <v>17025.959999999999</v>
      </c>
      <c r="M207" s="1692" t="s">
        <v>19</v>
      </c>
      <c r="N207" s="1692" t="s">
        <v>30</v>
      </c>
      <c r="O207" s="1692" t="s">
        <v>484</v>
      </c>
      <c r="P207" s="1699">
        <v>331.18000000000001</v>
      </c>
      <c r="Q207" s="1700">
        <f>ROUND(K207,2)*P207</f>
        <v>17025.963799999998</v>
      </c>
    </row>
    <row r="208" ht="45" customHeight="1">
      <c r="A208" s="1701" t="s">
        <v>21</v>
      </c>
      <c r="B208" s="1701" t="s">
        <v>575</v>
      </c>
      <c r="C208" s="1701" t="s">
        <v>33</v>
      </c>
      <c r="D208" s="1701" t="s">
        <v>251</v>
      </c>
      <c r="E208" s="1701" t="s">
        <v>252</v>
      </c>
      <c r="F208" s="1702">
        <f>P208</f>
        <v>124.20999999999999</v>
      </c>
      <c r="G208" s="1701" t="s">
        <v>42</v>
      </c>
      <c r="H208" s="1703">
        <v>22.41</v>
      </c>
      <c r="I208" s="1704">
        <v>22.41</v>
      </c>
      <c r="J208" s="1705">
        <v>0.22109999999999999</v>
      </c>
      <c r="K208" s="1706">
        <f>ROUND(I208,2)+(ROUND(I208,2)*J208)</f>
        <v>27.364851000000002</v>
      </c>
      <c r="L208" s="1707">
        <f>ROUND(Q208,2)</f>
        <v>3398.3899999999999</v>
      </c>
      <c r="M208" s="1701" t="s">
        <v>19</v>
      </c>
      <c r="N208" s="1701" t="s">
        <v>30</v>
      </c>
      <c r="O208" s="1701" t="s">
        <v>484</v>
      </c>
      <c r="P208" s="1708">
        <v>124.20999999999999</v>
      </c>
      <c r="Q208" s="1709">
        <f>ROUND(K208,2)*P208</f>
        <v>3398.3855999999996</v>
      </c>
    </row>
    <row r="209" ht="45" customHeight="1">
      <c r="A209" s="1711" t="s">
        <v>17</v>
      </c>
      <c r="B209" s="1711" t="s">
        <v>576</v>
      </c>
      <c r="C209" s="1711" t="s">
        <v>19</v>
      </c>
      <c r="D209" s="1711" t="s">
        <v>19</v>
      </c>
      <c r="E209" s="1711" t="s">
        <v>577</v>
      </c>
      <c r="F209" s="1711" t="s">
        <v>19</v>
      </c>
      <c r="G209" s="1711" t="s">
        <v>19</v>
      </c>
      <c r="H209" s="1711" t="s">
        <v>19</v>
      </c>
      <c r="I209" s="1711" t="s">
        <v>19</v>
      </c>
      <c r="J209" s="1711" t="s">
        <v>19</v>
      </c>
      <c r="K209" s="1711" t="s">
        <v>19</v>
      </c>
      <c r="L209" s="1712">
        <f>ROUND(L210,2)+ROUND(L211,2)+ROUND(L212,2)+ROUND(L213,2)+ROUND(L214,2)+ROUND(L215,2)</f>
        <v>20272.060000000001</v>
      </c>
      <c r="M209" s="1711" t="s">
        <v>19</v>
      </c>
      <c r="N209" s="1711" t="s">
        <v>19</v>
      </c>
      <c r="O209" s="1711" t="s">
        <v>19</v>
      </c>
      <c r="P209" s="1711" t="s">
        <v>19</v>
      </c>
      <c r="Q209" s="1711" t="s">
        <v>19</v>
      </c>
    </row>
    <row r="210" ht="45" customHeight="1">
      <c r="A210" s="1713" t="s">
        <v>21</v>
      </c>
      <c r="B210" s="1713" t="s">
        <v>578</v>
      </c>
      <c r="C210" s="1713" t="s">
        <v>61</v>
      </c>
      <c r="D210" s="1713" t="s">
        <v>120</v>
      </c>
      <c r="E210" s="1713" t="s">
        <v>121</v>
      </c>
      <c r="F210" s="1714">
        <f>P210</f>
        <v>87.189999999999998</v>
      </c>
      <c r="G210" s="1713" t="s">
        <v>42</v>
      </c>
      <c r="H210" s="1715">
        <v>2.3900000000000001</v>
      </c>
      <c r="I210" s="1716">
        <v>2.3900000000000001</v>
      </c>
      <c r="J210" s="1717">
        <v>0.22109999999999999</v>
      </c>
      <c r="K210" s="1718">
        <f>ROUND(I210,2)+(ROUND(I210,2)*J210)</f>
        <v>2.9184290000000002</v>
      </c>
      <c r="L210" s="1719">
        <f>ROUND(Q210,2)</f>
        <v>254.59</v>
      </c>
      <c r="M210" s="1713" t="s">
        <v>19</v>
      </c>
      <c r="N210" s="1713" t="s">
        <v>30</v>
      </c>
      <c r="O210" s="1713" t="s">
        <v>484</v>
      </c>
      <c r="P210" s="1720">
        <v>87.189999999999998</v>
      </c>
      <c r="Q210" s="1721">
        <f>ROUND(K210,2)*P210</f>
        <v>254.59479999999999</v>
      </c>
    </row>
    <row r="211" ht="45" customHeight="1">
      <c r="A211" s="1722" t="s">
        <v>21</v>
      </c>
      <c r="B211" s="1722" t="s">
        <v>579</v>
      </c>
      <c r="C211" s="1722" t="s">
        <v>33</v>
      </c>
      <c r="D211" s="1722" t="s">
        <v>580</v>
      </c>
      <c r="E211" s="1722" t="s">
        <v>581</v>
      </c>
      <c r="F211" s="1723">
        <f>P211</f>
        <v>87.189999999999998</v>
      </c>
      <c r="G211" s="1722" t="s">
        <v>42</v>
      </c>
      <c r="H211" s="1724">
        <v>55.32</v>
      </c>
      <c r="I211" s="1725">
        <v>55.32</v>
      </c>
      <c r="J211" s="1726">
        <v>0.22109999999999999</v>
      </c>
      <c r="K211" s="1727">
        <f>ROUND(I211,2)+(ROUND(I211,2)*J211)</f>
        <v>67.551252000000005</v>
      </c>
      <c r="L211" s="1728">
        <f>ROUND(Q211,2)</f>
        <v>5889.6800000000003</v>
      </c>
      <c r="M211" s="1722" t="s">
        <v>19</v>
      </c>
      <c r="N211" s="1722" t="s">
        <v>30</v>
      </c>
      <c r="O211" s="1722" t="s">
        <v>484</v>
      </c>
      <c r="P211" s="1729">
        <v>87.189999999999998</v>
      </c>
      <c r="Q211" s="1730">
        <f>ROUND(K211,2)*P211</f>
        <v>5889.6844999999994</v>
      </c>
    </row>
    <row r="212" ht="45" customHeight="1">
      <c r="A212" s="1731" t="s">
        <v>21</v>
      </c>
      <c r="B212" s="1731" t="s">
        <v>582</v>
      </c>
      <c r="C212" s="1731" t="s">
        <v>33</v>
      </c>
      <c r="D212" s="1731" t="s">
        <v>208</v>
      </c>
      <c r="E212" s="1731" t="s">
        <v>209</v>
      </c>
      <c r="F212" s="1732">
        <f>P212</f>
        <v>87.189999999999998</v>
      </c>
      <c r="G212" s="1731" t="s">
        <v>42</v>
      </c>
      <c r="H212" s="1733">
        <v>28.899999999999999</v>
      </c>
      <c r="I212" s="1734">
        <v>28.899999999999999</v>
      </c>
      <c r="J212" s="1735">
        <v>0.22109999999999999</v>
      </c>
      <c r="K212" s="1736">
        <f>ROUND(I212,2)+(ROUND(I212,2)*J212)</f>
        <v>35.289789999999996</v>
      </c>
      <c r="L212" s="1737">
        <f>ROUND(Q212,2)</f>
        <v>3076.9400000000001</v>
      </c>
      <c r="M212" s="1731" t="s">
        <v>19</v>
      </c>
      <c r="N212" s="1731" t="s">
        <v>30</v>
      </c>
      <c r="O212" s="1731" t="s">
        <v>484</v>
      </c>
      <c r="P212" s="1738">
        <v>87.189999999999998</v>
      </c>
      <c r="Q212" s="1739">
        <f>ROUND(K212,2)*P212</f>
        <v>3076.9350999999997</v>
      </c>
    </row>
    <row r="213" ht="45" customHeight="1">
      <c r="A213" s="1740" t="s">
        <v>21</v>
      </c>
      <c r="B213" s="1740" t="s">
        <v>583</v>
      </c>
      <c r="C213" s="1740" t="s">
        <v>33</v>
      </c>
      <c r="D213" s="1740" t="s">
        <v>584</v>
      </c>
      <c r="E213" s="1740" t="s">
        <v>585</v>
      </c>
      <c r="F213" s="1741">
        <f>P213</f>
        <v>56.850000000000001</v>
      </c>
      <c r="G213" s="1740" t="s">
        <v>109</v>
      </c>
      <c r="H213" s="1742">
        <v>29.25</v>
      </c>
      <c r="I213" s="1743">
        <v>29.25</v>
      </c>
      <c r="J213" s="1744">
        <v>0.22109999999999999</v>
      </c>
      <c r="K213" s="1745">
        <f>ROUND(I213,2)+(ROUND(I213,2)*J213)</f>
        <v>35.717174999999997</v>
      </c>
      <c r="L213" s="1746">
        <f>ROUND(Q213,2)</f>
        <v>2030.6800000000001</v>
      </c>
      <c r="M213" s="1740" t="s">
        <v>19</v>
      </c>
      <c r="N213" s="1740" t="s">
        <v>30</v>
      </c>
      <c r="O213" s="1740" t="s">
        <v>484</v>
      </c>
      <c r="P213" s="1747">
        <v>56.850000000000001</v>
      </c>
      <c r="Q213" s="1748">
        <f>ROUND(K213,2)*P213</f>
        <v>2030.682</v>
      </c>
    </row>
    <row r="214" ht="45" customHeight="1">
      <c r="A214" s="1749" t="s">
        <v>21</v>
      </c>
      <c r="B214" s="1749" t="s">
        <v>586</v>
      </c>
      <c r="C214" s="1749" t="s">
        <v>33</v>
      </c>
      <c r="D214" s="1749" t="s">
        <v>587</v>
      </c>
      <c r="E214" s="1749" t="s">
        <v>588</v>
      </c>
      <c r="F214" s="1750">
        <f>P214</f>
        <v>5</v>
      </c>
      <c r="G214" s="1749" t="s">
        <v>109</v>
      </c>
      <c r="H214" s="1751">
        <v>99.739999999999995</v>
      </c>
      <c r="I214" s="1752">
        <v>99.739999999999995</v>
      </c>
      <c r="J214" s="1753">
        <v>0.22109999999999999</v>
      </c>
      <c r="K214" s="1754">
        <f>ROUND(I214,2)+(ROUND(I214,2)*J214)</f>
        <v>121.792514</v>
      </c>
      <c r="L214" s="1755">
        <f>ROUND(Q214,2)</f>
        <v>608.95000000000005</v>
      </c>
      <c r="M214" s="1749" t="s">
        <v>19</v>
      </c>
      <c r="N214" s="1749" t="s">
        <v>30</v>
      </c>
      <c r="O214" s="1749" t="s">
        <v>484</v>
      </c>
      <c r="P214" s="1756">
        <v>5</v>
      </c>
      <c r="Q214" s="1757">
        <f>ROUND(K214,2)*P214</f>
        <v>608.95000000000005</v>
      </c>
    </row>
    <row r="215" ht="45" customHeight="1">
      <c r="A215" s="1758" t="s">
        <v>21</v>
      </c>
      <c r="B215" s="1758" t="s">
        <v>589</v>
      </c>
      <c r="C215" s="1758" t="s">
        <v>33</v>
      </c>
      <c r="D215" s="1758" t="s">
        <v>590</v>
      </c>
      <c r="E215" s="1758" t="s">
        <v>591</v>
      </c>
      <c r="F215" s="1759">
        <f>P215</f>
        <v>87.189999999999998</v>
      </c>
      <c r="G215" s="1758" t="s">
        <v>42</v>
      </c>
      <c r="H215" s="1760">
        <v>79</v>
      </c>
      <c r="I215" s="1761">
        <v>79</v>
      </c>
      <c r="J215" s="1762">
        <v>0.22109999999999999</v>
      </c>
      <c r="K215" s="1763">
        <f>ROUND(I215,2)+(ROUND(I215,2)*J215)</f>
        <v>96.466899999999995</v>
      </c>
      <c r="L215" s="1764">
        <f>ROUND(Q215,2)</f>
        <v>8411.2199999999993</v>
      </c>
      <c r="M215" s="1758" t="s">
        <v>19</v>
      </c>
      <c r="N215" s="1758" t="s">
        <v>30</v>
      </c>
      <c r="O215" s="1758" t="s">
        <v>484</v>
      </c>
      <c r="P215" s="1765">
        <v>87.189999999999998</v>
      </c>
      <c r="Q215" s="1766">
        <f>ROUND(K215,2)*P215</f>
        <v>8411.2192999999988</v>
      </c>
    </row>
    <row r="216" ht="45" customHeight="1">
      <c r="A216" s="1768" t="s">
        <v>17</v>
      </c>
      <c r="B216" s="1768" t="s">
        <v>592</v>
      </c>
      <c r="C216" s="1768" t="s">
        <v>19</v>
      </c>
      <c r="D216" s="1768" t="s">
        <v>19</v>
      </c>
      <c r="E216" s="1768" t="s">
        <v>593</v>
      </c>
      <c r="F216" s="1768" t="s">
        <v>19</v>
      </c>
      <c r="G216" s="1768" t="s">
        <v>19</v>
      </c>
      <c r="H216" s="1768" t="s">
        <v>19</v>
      </c>
      <c r="I216" s="1768" t="s">
        <v>19</v>
      </c>
      <c r="J216" s="1768" t="s">
        <v>19</v>
      </c>
      <c r="K216" s="1768" t="s">
        <v>19</v>
      </c>
      <c r="L216" s="1769">
        <f>ROUND(L217,2)+ROUND(L218,2)+ROUND(L219,2)+ROUND(L220,2)+ROUND(L221,2)+ROUND(L222,2)+ROUND(L223,2)+ROUND(L224,2)</f>
        <v>23845.879999999997</v>
      </c>
      <c r="M216" s="1768" t="s">
        <v>19</v>
      </c>
      <c r="N216" s="1768" t="s">
        <v>19</v>
      </c>
      <c r="O216" s="1768" t="s">
        <v>19</v>
      </c>
      <c r="P216" s="1768" t="s">
        <v>19</v>
      </c>
      <c r="Q216" s="1768" t="s">
        <v>19</v>
      </c>
    </row>
    <row r="217" ht="45" customHeight="1">
      <c r="A217" s="1770" t="s">
        <v>21</v>
      </c>
      <c r="B217" s="1770" t="s">
        <v>594</v>
      </c>
      <c r="C217" s="1770" t="s">
        <v>33</v>
      </c>
      <c r="D217" s="1770" t="s">
        <v>595</v>
      </c>
      <c r="E217" s="1770" t="s">
        <v>596</v>
      </c>
      <c r="F217" s="1771">
        <f>P217</f>
        <v>2</v>
      </c>
      <c r="G217" s="1770" t="s">
        <v>26</v>
      </c>
      <c r="H217" s="1772">
        <v>839.92999999999995</v>
      </c>
      <c r="I217" s="1773">
        <v>839.92999999999995</v>
      </c>
      <c r="J217" s="1774">
        <v>0.22109999999999999</v>
      </c>
      <c r="K217" s="1775">
        <f>ROUND(I217,2)+(ROUND(I217,2)*J217)</f>
        <v>1025.6385229999999</v>
      </c>
      <c r="L217" s="1776">
        <f>ROUND(Q217,2)</f>
        <v>2051.2800000000002</v>
      </c>
      <c r="M217" s="1770" t="s">
        <v>19</v>
      </c>
      <c r="N217" s="1770" t="s">
        <v>30</v>
      </c>
      <c r="O217" s="1770" t="s">
        <v>484</v>
      </c>
      <c r="P217" s="1777">
        <v>2</v>
      </c>
      <c r="Q217" s="1778">
        <f>ROUND(K217,2)*P217</f>
        <v>2051.2800000000002</v>
      </c>
    </row>
    <row r="218" ht="45" customHeight="1">
      <c r="A218" s="1779" t="s">
        <v>21</v>
      </c>
      <c r="B218" s="1779" t="s">
        <v>597</v>
      </c>
      <c r="C218" s="1779" t="s">
        <v>33</v>
      </c>
      <c r="D218" s="1779" t="s">
        <v>598</v>
      </c>
      <c r="E218" s="1779" t="s">
        <v>599</v>
      </c>
      <c r="F218" s="1780">
        <f>P218</f>
        <v>2</v>
      </c>
      <c r="G218" s="1779" t="s">
        <v>26</v>
      </c>
      <c r="H218" s="1781">
        <v>1278.6400000000001</v>
      </c>
      <c r="I218" s="1782">
        <v>1278.6400000000001</v>
      </c>
      <c r="J218" s="1783">
        <v>0.22109999999999999</v>
      </c>
      <c r="K218" s="1784">
        <f>ROUND(I218,2)+(ROUND(I218,2)*J218)</f>
        <v>1561.3473040000001</v>
      </c>
      <c r="L218" s="1785">
        <f>ROUND(Q218,2)</f>
        <v>3122.6999999999998</v>
      </c>
      <c r="M218" s="1779" t="s">
        <v>19</v>
      </c>
      <c r="N218" s="1779" t="s">
        <v>30</v>
      </c>
      <c r="O218" s="1779" t="s">
        <v>484</v>
      </c>
      <c r="P218" s="1786">
        <v>2</v>
      </c>
      <c r="Q218" s="1787">
        <f>ROUND(K218,2)*P218</f>
        <v>3122.6999999999998</v>
      </c>
    </row>
    <row r="219" ht="45" customHeight="1">
      <c r="A219" s="1788" t="s">
        <v>21</v>
      </c>
      <c r="B219" s="1788" t="s">
        <v>600</v>
      </c>
      <c r="C219" s="1788" t="s">
        <v>23</v>
      </c>
      <c r="D219" s="1788" t="s">
        <v>601</v>
      </c>
      <c r="E219" s="1788" t="s">
        <v>602</v>
      </c>
      <c r="F219" s="1789">
        <f>P219</f>
        <v>4</v>
      </c>
      <c r="G219" s="1788" t="s">
        <v>42</v>
      </c>
      <c r="H219" s="1790">
        <v>283.56</v>
      </c>
      <c r="I219" s="1791">
        <v>283.56</v>
      </c>
      <c r="J219" s="1792">
        <v>0.22109999999999999</v>
      </c>
      <c r="K219" s="1793">
        <f>ROUND(I219,2)+(ROUND(I219,2)*J219)</f>
        <v>346.25511599999999</v>
      </c>
      <c r="L219" s="1794">
        <f>ROUND(Q219,2)</f>
        <v>1385.04</v>
      </c>
      <c r="M219" s="1788" t="s">
        <v>19</v>
      </c>
      <c r="N219" s="1788" t="s">
        <v>30</v>
      </c>
      <c r="O219" s="1788" t="s">
        <v>484</v>
      </c>
      <c r="P219" s="1795">
        <v>4</v>
      </c>
      <c r="Q219" s="1796">
        <f>ROUND(K219,2)*P219</f>
        <v>1385.04</v>
      </c>
    </row>
    <row r="220" ht="45" customHeight="1">
      <c r="A220" s="1797" t="s">
        <v>21</v>
      </c>
      <c r="B220" s="1797" t="s">
        <v>603</v>
      </c>
      <c r="C220" s="1797" t="s">
        <v>33</v>
      </c>
      <c r="D220" s="1797" t="s">
        <v>604</v>
      </c>
      <c r="E220" s="1797" t="s">
        <v>605</v>
      </c>
      <c r="F220" s="1798">
        <f>P220</f>
        <v>4</v>
      </c>
      <c r="G220" s="1797" t="s">
        <v>26</v>
      </c>
      <c r="H220" s="1799">
        <v>347.02999999999997</v>
      </c>
      <c r="I220" s="1800">
        <v>347.02999999999997</v>
      </c>
      <c r="J220" s="1801">
        <v>0.22109999999999999</v>
      </c>
      <c r="K220" s="1802">
        <f>ROUND(I220,2)+(ROUND(I220,2)*J220)</f>
        <v>423.75833299999999</v>
      </c>
      <c r="L220" s="1803">
        <f>ROUND(Q220,2)</f>
        <v>1695.04</v>
      </c>
      <c r="M220" s="1797" t="s">
        <v>19</v>
      </c>
      <c r="N220" s="1797" t="s">
        <v>30</v>
      </c>
      <c r="O220" s="1797" t="s">
        <v>484</v>
      </c>
      <c r="P220" s="1804">
        <v>4</v>
      </c>
      <c r="Q220" s="1805">
        <f>ROUND(K220,2)*P220</f>
        <v>1695.04</v>
      </c>
    </row>
    <row r="221" ht="45" customHeight="1">
      <c r="A221" s="1806" t="s">
        <v>21</v>
      </c>
      <c r="B221" s="1806" t="s">
        <v>606</v>
      </c>
      <c r="C221" s="1806" t="s">
        <v>33</v>
      </c>
      <c r="D221" s="1806" t="s">
        <v>607</v>
      </c>
      <c r="E221" s="1806" t="s">
        <v>608</v>
      </c>
      <c r="F221" s="1807">
        <f>P221</f>
        <v>33.299999999999997</v>
      </c>
      <c r="G221" s="1806" t="s">
        <v>42</v>
      </c>
      <c r="H221" s="1808">
        <v>60.359999999999999</v>
      </c>
      <c r="I221" s="1809">
        <v>60.359999999999999</v>
      </c>
      <c r="J221" s="1810">
        <v>0.22109999999999999</v>
      </c>
      <c r="K221" s="1811">
        <f>ROUND(I221,2)+(ROUND(I221,2)*J221)</f>
        <v>73.705596</v>
      </c>
      <c r="L221" s="1812">
        <f>ROUND(Q221,2)</f>
        <v>2454.54</v>
      </c>
      <c r="M221" s="1806" t="s">
        <v>19</v>
      </c>
      <c r="N221" s="1806" t="s">
        <v>30</v>
      </c>
      <c r="O221" s="1806" t="s">
        <v>484</v>
      </c>
      <c r="P221" s="1813">
        <v>33.299999999999997</v>
      </c>
      <c r="Q221" s="1814">
        <f>ROUND(K221,2)*P221</f>
        <v>2454.5429999999997</v>
      </c>
    </row>
    <row r="222" ht="45" customHeight="1">
      <c r="A222" s="1815" t="s">
        <v>21</v>
      </c>
      <c r="B222" s="1815" t="s">
        <v>609</v>
      </c>
      <c r="C222" s="1815" t="s">
        <v>33</v>
      </c>
      <c r="D222" s="1815" t="s">
        <v>610</v>
      </c>
      <c r="E222" s="1815" t="s">
        <v>611</v>
      </c>
      <c r="F222" s="1816">
        <f>P222</f>
        <v>12.800000000000001</v>
      </c>
      <c r="G222" s="1815" t="s">
        <v>42</v>
      </c>
      <c r="H222" s="1817">
        <v>776.96000000000004</v>
      </c>
      <c r="I222" s="1818">
        <v>776.96000000000004</v>
      </c>
      <c r="J222" s="1819">
        <v>0.22109999999999999</v>
      </c>
      <c r="K222" s="1820">
        <f>ROUND(I222,2)+(ROUND(I222,2)*J222)</f>
        <v>948.745856</v>
      </c>
      <c r="L222" s="1821">
        <f>ROUND(Q222,2)</f>
        <v>12144</v>
      </c>
      <c r="M222" s="1815" t="s">
        <v>19</v>
      </c>
      <c r="N222" s="1815" t="s">
        <v>30</v>
      </c>
      <c r="O222" s="1815" t="s">
        <v>484</v>
      </c>
      <c r="P222" s="1822">
        <v>12.800000000000001</v>
      </c>
      <c r="Q222" s="1823">
        <f>ROUND(K222,2)*P222</f>
        <v>12144</v>
      </c>
    </row>
    <row r="223" ht="45" customHeight="1">
      <c r="A223" s="1824" t="s">
        <v>21</v>
      </c>
      <c r="B223" s="1824" t="s">
        <v>612</v>
      </c>
      <c r="C223" s="1824" t="s">
        <v>33</v>
      </c>
      <c r="D223" s="1824" t="s">
        <v>260</v>
      </c>
      <c r="E223" s="1824" t="s">
        <v>261</v>
      </c>
      <c r="F223" s="1825">
        <f>P223</f>
        <v>25.600000000000001</v>
      </c>
      <c r="G223" s="1824" t="s">
        <v>42</v>
      </c>
      <c r="H223" s="1826">
        <v>9.7100000000000009</v>
      </c>
      <c r="I223" s="1827">
        <v>9.7100000000000009</v>
      </c>
      <c r="J223" s="1828">
        <v>0.22109999999999999</v>
      </c>
      <c r="K223" s="1829">
        <f>ROUND(I223,2)+(ROUND(I223,2)*J223)</f>
        <v>11.856881000000001</v>
      </c>
      <c r="L223" s="1830">
        <f>ROUND(Q223,2)</f>
        <v>303.62</v>
      </c>
      <c r="M223" s="1824" t="s">
        <v>19</v>
      </c>
      <c r="N223" s="1824" t="s">
        <v>30</v>
      </c>
      <c r="O223" s="1824" t="s">
        <v>484</v>
      </c>
      <c r="P223" s="1831">
        <v>25.600000000000001</v>
      </c>
      <c r="Q223" s="1832">
        <f>ROUND(K223,2)*P223</f>
        <v>303.61599999999999</v>
      </c>
    </row>
    <row r="224" ht="45" customHeight="1">
      <c r="A224" s="1833" t="s">
        <v>21</v>
      </c>
      <c r="B224" s="1833" t="s">
        <v>613</v>
      </c>
      <c r="C224" s="1833" t="s">
        <v>33</v>
      </c>
      <c r="D224" s="1833" t="s">
        <v>614</v>
      </c>
      <c r="E224" s="1833" t="s">
        <v>615</v>
      </c>
      <c r="F224" s="1834">
        <f>P224</f>
        <v>25.600000000000001</v>
      </c>
      <c r="G224" s="1833" t="s">
        <v>42</v>
      </c>
      <c r="H224" s="1835">
        <v>22.059999999999999</v>
      </c>
      <c r="I224" s="1836">
        <v>22.059999999999999</v>
      </c>
      <c r="J224" s="1837">
        <v>0.22109999999999999</v>
      </c>
      <c r="K224" s="1838">
        <f>ROUND(I224,2)+(ROUND(I224,2)*J224)</f>
        <v>26.937465999999997</v>
      </c>
      <c r="L224" s="1839">
        <f>ROUND(Q224,2)</f>
        <v>689.65999999999997</v>
      </c>
      <c r="M224" s="1833" t="s">
        <v>19</v>
      </c>
      <c r="N224" s="1833" t="s">
        <v>30</v>
      </c>
      <c r="O224" s="1833" t="s">
        <v>484</v>
      </c>
      <c r="P224" s="1840">
        <v>25.600000000000001</v>
      </c>
      <c r="Q224" s="1841">
        <f>ROUND(K224,2)*P224</f>
        <v>689.6640000000001</v>
      </c>
    </row>
    <row r="225" ht="45" customHeight="1">
      <c r="A225" s="1843" t="s">
        <v>17</v>
      </c>
      <c r="B225" s="1843" t="s">
        <v>616</v>
      </c>
      <c r="C225" s="1843" t="s">
        <v>19</v>
      </c>
      <c r="D225" s="1843" t="s">
        <v>19</v>
      </c>
      <c r="E225" s="1843" t="s">
        <v>617</v>
      </c>
      <c r="F225" s="1843" t="s">
        <v>19</v>
      </c>
      <c r="G225" s="1843" t="s">
        <v>19</v>
      </c>
      <c r="H225" s="1843" t="s">
        <v>19</v>
      </c>
      <c r="I225" s="1843" t="s">
        <v>19</v>
      </c>
      <c r="J225" s="1843" t="s">
        <v>19</v>
      </c>
      <c r="K225" s="1843" t="s">
        <v>19</v>
      </c>
      <c r="L225" s="1844">
        <f>ROUND(L226,2)+ROUND(L227,2)+ROUND(L228,2)+ROUND(L229,2)+ROUND(L230,2)+ROUND(L231,2)+ROUND(L232,2)+ROUND(L233,2)+ROUND(L234,2)+ROUND(L235,2)+ROUND(L236,2)+ROUND(L237,2)+ROUND(L238,2)+ROUND(L239,2)+ROUND(L240,2)+ROUND(L241,2)+ROUND(L242,2)</f>
        <v>23281.870000000006</v>
      </c>
      <c r="M225" s="1843" t="s">
        <v>19</v>
      </c>
      <c r="N225" s="1843" t="s">
        <v>19</v>
      </c>
      <c r="O225" s="1843" t="s">
        <v>19</v>
      </c>
      <c r="P225" s="1843" t="s">
        <v>19</v>
      </c>
      <c r="Q225" s="1843" t="s">
        <v>19</v>
      </c>
    </row>
    <row r="226" ht="45" customHeight="1">
      <c r="A226" s="1845" t="s">
        <v>21</v>
      </c>
      <c r="B226" s="1845" t="s">
        <v>618</v>
      </c>
      <c r="C226" s="1845" t="s">
        <v>33</v>
      </c>
      <c r="D226" s="1845" t="s">
        <v>619</v>
      </c>
      <c r="E226" s="1845" t="s">
        <v>620</v>
      </c>
      <c r="F226" s="1846">
        <f>P226</f>
        <v>2</v>
      </c>
      <c r="G226" s="1845" t="s">
        <v>26</v>
      </c>
      <c r="H226" s="1847">
        <v>551.07000000000005</v>
      </c>
      <c r="I226" s="1848">
        <v>551.07000000000005</v>
      </c>
      <c r="J226" s="1849">
        <v>0.22109999999999999</v>
      </c>
      <c r="K226" s="1850">
        <f>ROUND(I226,2)+(ROUND(I226,2)*J226)</f>
        <v>672.91157700000008</v>
      </c>
      <c r="L226" s="1851">
        <f>ROUND(Q226,2)</f>
        <v>1345.8199999999999</v>
      </c>
      <c r="M226" s="1845" t="s">
        <v>19</v>
      </c>
      <c r="N226" s="1845" t="s">
        <v>30</v>
      </c>
      <c r="O226" s="1845" t="s">
        <v>484</v>
      </c>
      <c r="P226" s="1852">
        <v>2</v>
      </c>
      <c r="Q226" s="1853">
        <f>ROUND(K226,2)*P226</f>
        <v>1345.8199999999999</v>
      </c>
    </row>
    <row r="227" ht="45" customHeight="1">
      <c r="A227" s="1854" t="s">
        <v>21</v>
      </c>
      <c r="B227" s="1854" t="s">
        <v>621</v>
      </c>
      <c r="C227" s="1854" t="s">
        <v>61</v>
      </c>
      <c r="D227" s="1854" t="s">
        <v>622</v>
      </c>
      <c r="E227" s="1854" t="s">
        <v>623</v>
      </c>
      <c r="F227" s="1855">
        <f>P227</f>
        <v>2</v>
      </c>
      <c r="G227" s="1854" t="s">
        <v>26</v>
      </c>
      <c r="H227" s="1856">
        <v>1034.6300000000001</v>
      </c>
      <c r="I227" s="1857">
        <v>1034.6300000000001</v>
      </c>
      <c r="J227" s="1858">
        <v>0.22109999999999999</v>
      </c>
      <c r="K227" s="1859">
        <f>ROUND(I227,2)+(ROUND(I227,2)*J227)</f>
        <v>1263.3866930000002</v>
      </c>
      <c r="L227" s="1860">
        <f>ROUND(Q227,2)</f>
        <v>2526.7800000000002</v>
      </c>
      <c r="M227" s="1854" t="s">
        <v>19</v>
      </c>
      <c r="N227" s="1854" t="s">
        <v>30</v>
      </c>
      <c r="O227" s="1854" t="s">
        <v>484</v>
      </c>
      <c r="P227" s="1861">
        <v>2</v>
      </c>
      <c r="Q227" s="1862">
        <f>ROUND(K227,2)*P227</f>
        <v>2526.7800000000002</v>
      </c>
    </row>
    <row r="228" ht="45" customHeight="1">
      <c r="A228" s="1863" t="s">
        <v>21</v>
      </c>
      <c r="B228" s="1863" t="s">
        <v>624</v>
      </c>
      <c r="C228" s="1863" t="s">
        <v>33</v>
      </c>
      <c r="D228" s="1863" t="s">
        <v>625</v>
      </c>
      <c r="E228" s="1863" t="s">
        <v>626</v>
      </c>
      <c r="F228" s="1864">
        <f>P228</f>
        <v>2</v>
      </c>
      <c r="G228" s="1863" t="s">
        <v>26</v>
      </c>
      <c r="H228" s="1865">
        <v>690.75</v>
      </c>
      <c r="I228" s="1866">
        <v>690.75</v>
      </c>
      <c r="J228" s="1867">
        <v>0.22109999999999999</v>
      </c>
      <c r="K228" s="1868">
        <f>ROUND(I228,2)+(ROUND(I228,2)*J228)</f>
        <v>843.47482500000001</v>
      </c>
      <c r="L228" s="1869">
        <f>ROUND(Q228,2)</f>
        <v>1686.9400000000001</v>
      </c>
      <c r="M228" s="1863" t="s">
        <v>19</v>
      </c>
      <c r="N228" s="1863" t="s">
        <v>30</v>
      </c>
      <c r="O228" s="1863" t="s">
        <v>484</v>
      </c>
      <c r="P228" s="1870">
        <v>2</v>
      </c>
      <c r="Q228" s="1871">
        <f>ROUND(K228,2)*P228</f>
        <v>1686.9400000000001</v>
      </c>
    </row>
    <row r="229" ht="45" customHeight="1">
      <c r="A229" s="1872" t="s">
        <v>21</v>
      </c>
      <c r="B229" s="1872" t="s">
        <v>627</v>
      </c>
      <c r="C229" s="1872" t="s">
        <v>61</v>
      </c>
      <c r="D229" s="1872" t="s">
        <v>628</v>
      </c>
      <c r="E229" s="1872" t="s">
        <v>629</v>
      </c>
      <c r="F229" s="1873">
        <f>P229</f>
        <v>8</v>
      </c>
      <c r="G229" s="1872" t="s">
        <v>26</v>
      </c>
      <c r="H229" s="1874">
        <v>251.22</v>
      </c>
      <c r="I229" s="1875">
        <v>251.22</v>
      </c>
      <c r="J229" s="1876">
        <v>0.22109999999999999</v>
      </c>
      <c r="K229" s="1877">
        <f>ROUND(I229,2)+(ROUND(I229,2)*J229)</f>
        <v>306.76474200000001</v>
      </c>
      <c r="L229" s="1878">
        <f>ROUND(Q229,2)</f>
        <v>2454.0799999999999</v>
      </c>
      <c r="M229" s="1872" t="s">
        <v>19</v>
      </c>
      <c r="N229" s="1872" t="s">
        <v>30</v>
      </c>
      <c r="O229" s="1872" t="s">
        <v>484</v>
      </c>
      <c r="P229" s="1879">
        <v>8</v>
      </c>
      <c r="Q229" s="1880">
        <f>ROUND(K229,2)*P229</f>
        <v>2454.0799999999999</v>
      </c>
    </row>
    <row r="230" ht="45" customHeight="1">
      <c r="A230" s="1881" t="s">
        <v>21</v>
      </c>
      <c r="B230" s="1881" t="s">
        <v>630</v>
      </c>
      <c r="C230" s="1881" t="s">
        <v>61</v>
      </c>
      <c r="D230" s="1881" t="s">
        <v>631</v>
      </c>
      <c r="E230" s="1881" t="s">
        <v>632</v>
      </c>
      <c r="F230" s="1882">
        <f>P230</f>
        <v>2</v>
      </c>
      <c r="G230" s="1881" t="s">
        <v>26</v>
      </c>
      <c r="H230" s="1883">
        <v>146.91</v>
      </c>
      <c r="I230" s="1884">
        <v>146.91</v>
      </c>
      <c r="J230" s="1885">
        <v>0.22109999999999999</v>
      </c>
      <c r="K230" s="1886">
        <f>ROUND(I230,2)+(ROUND(I230,2)*J230)</f>
        <v>179.39180099999999</v>
      </c>
      <c r="L230" s="1887">
        <f>ROUND(Q230,2)</f>
        <v>358.77999999999997</v>
      </c>
      <c r="M230" s="1881" t="s">
        <v>19</v>
      </c>
      <c r="N230" s="1881" t="s">
        <v>30</v>
      </c>
      <c r="O230" s="1881" t="s">
        <v>484</v>
      </c>
      <c r="P230" s="1888">
        <v>2</v>
      </c>
      <c r="Q230" s="1889">
        <f>ROUND(K230,2)*P230</f>
        <v>358.77999999999997</v>
      </c>
    </row>
    <row r="231" ht="45" customHeight="1">
      <c r="A231" s="1890" t="s">
        <v>21</v>
      </c>
      <c r="B231" s="1890" t="s">
        <v>633</v>
      </c>
      <c r="C231" s="1890" t="s">
        <v>33</v>
      </c>
      <c r="D231" s="1890" t="s">
        <v>634</v>
      </c>
      <c r="E231" s="1890" t="s">
        <v>635</v>
      </c>
      <c r="F231" s="1891">
        <f>P231</f>
        <v>10</v>
      </c>
      <c r="G231" s="1890" t="s">
        <v>26</v>
      </c>
      <c r="H231" s="1892">
        <v>72.569999999999993</v>
      </c>
      <c r="I231" s="1893">
        <v>72.569999999999993</v>
      </c>
      <c r="J231" s="1894">
        <v>0.22109999999999999</v>
      </c>
      <c r="K231" s="1895">
        <f>ROUND(I231,2)+(ROUND(I231,2)*J231)</f>
        <v>88.61522699999999</v>
      </c>
      <c r="L231" s="1896">
        <f>ROUND(Q231,2)</f>
        <v>886.20000000000005</v>
      </c>
      <c r="M231" s="1890" t="s">
        <v>19</v>
      </c>
      <c r="N231" s="1890" t="s">
        <v>30</v>
      </c>
      <c r="O231" s="1890" t="s">
        <v>484</v>
      </c>
      <c r="P231" s="1897">
        <v>10</v>
      </c>
      <c r="Q231" s="1898">
        <f>ROUND(K231,2)*P231</f>
        <v>886.20000000000005</v>
      </c>
    </row>
    <row r="232" ht="45" customHeight="1">
      <c r="A232" s="1899" t="s">
        <v>21</v>
      </c>
      <c r="B232" s="1899" t="s">
        <v>636</v>
      </c>
      <c r="C232" s="1899" t="s">
        <v>33</v>
      </c>
      <c r="D232" s="1899" t="s">
        <v>637</v>
      </c>
      <c r="E232" s="1899" t="s">
        <v>638</v>
      </c>
      <c r="F232" s="1900">
        <f>P232</f>
        <v>6</v>
      </c>
      <c r="G232" s="1899" t="s">
        <v>26</v>
      </c>
      <c r="H232" s="1901">
        <v>411.30000000000001</v>
      </c>
      <c r="I232" s="1902">
        <v>411.30000000000001</v>
      </c>
      <c r="J232" s="1903">
        <v>0.22109999999999999</v>
      </c>
      <c r="K232" s="1904">
        <f>ROUND(I232,2)+(ROUND(I232,2)*J232)</f>
        <v>502.23842999999999</v>
      </c>
      <c r="L232" s="1905">
        <f>ROUND(Q232,2)</f>
        <v>3013.4400000000001</v>
      </c>
      <c r="M232" s="1899" t="s">
        <v>19</v>
      </c>
      <c r="N232" s="1899" t="s">
        <v>30</v>
      </c>
      <c r="O232" s="1899" t="s">
        <v>484</v>
      </c>
      <c r="P232" s="1906">
        <v>6</v>
      </c>
      <c r="Q232" s="1907">
        <f>ROUND(K232,2)*P232</f>
        <v>3013.4400000000001</v>
      </c>
    </row>
    <row r="233" ht="45" customHeight="1">
      <c r="A233" s="1908" t="s">
        <v>21</v>
      </c>
      <c r="B233" s="1908" t="s">
        <v>639</v>
      </c>
      <c r="C233" s="1908" t="s">
        <v>33</v>
      </c>
      <c r="D233" s="1908" t="s">
        <v>640</v>
      </c>
      <c r="E233" s="1908" t="s">
        <v>641</v>
      </c>
      <c r="F233" s="1909">
        <f>P233</f>
        <v>6</v>
      </c>
      <c r="G233" s="1908" t="s">
        <v>26</v>
      </c>
      <c r="H233" s="1910">
        <v>479.13</v>
      </c>
      <c r="I233" s="1911">
        <v>479.13</v>
      </c>
      <c r="J233" s="1912">
        <v>0.22109999999999999</v>
      </c>
      <c r="K233" s="1913">
        <f>ROUND(I233,2)+(ROUND(I233,2)*J233)</f>
        <v>585.06564300000002</v>
      </c>
      <c r="L233" s="1914">
        <f>ROUND(Q233,2)</f>
        <v>3510.4200000000001</v>
      </c>
      <c r="M233" s="1908" t="s">
        <v>19</v>
      </c>
      <c r="N233" s="1908" t="s">
        <v>30</v>
      </c>
      <c r="O233" s="1908" t="s">
        <v>484</v>
      </c>
      <c r="P233" s="1915">
        <v>6</v>
      </c>
      <c r="Q233" s="1916">
        <f>ROUND(K233,2)*P233</f>
        <v>3510.4200000000001</v>
      </c>
    </row>
    <row r="234" ht="45" customHeight="1">
      <c r="A234" s="1917" t="s">
        <v>21</v>
      </c>
      <c r="B234" s="1917" t="s">
        <v>642</v>
      </c>
      <c r="C234" s="1917" t="s">
        <v>33</v>
      </c>
      <c r="D234" s="1917" t="s">
        <v>643</v>
      </c>
      <c r="E234" s="1917" t="s">
        <v>644</v>
      </c>
      <c r="F234" s="1918">
        <f>P234</f>
        <v>4</v>
      </c>
      <c r="G234" s="1917" t="s">
        <v>26</v>
      </c>
      <c r="H234" s="1919">
        <v>148.06999999999999</v>
      </c>
      <c r="I234" s="1920">
        <v>148.06999999999999</v>
      </c>
      <c r="J234" s="1921">
        <v>0.22109999999999999</v>
      </c>
      <c r="K234" s="1922">
        <f>ROUND(I234,2)+(ROUND(I234,2)*J234)</f>
        <v>180.80827699999998</v>
      </c>
      <c r="L234" s="1923">
        <f>ROUND(Q234,2)</f>
        <v>723.24000000000001</v>
      </c>
      <c r="M234" s="1917" t="s">
        <v>19</v>
      </c>
      <c r="N234" s="1917" t="s">
        <v>30</v>
      </c>
      <c r="O234" s="1917" t="s">
        <v>484</v>
      </c>
      <c r="P234" s="1924">
        <v>4</v>
      </c>
      <c r="Q234" s="1925">
        <f>ROUND(K234,2)*P234</f>
        <v>723.24000000000001</v>
      </c>
    </row>
    <row r="235" ht="45" customHeight="1">
      <c r="A235" s="1926" t="s">
        <v>21</v>
      </c>
      <c r="B235" s="1926" t="s">
        <v>645</v>
      </c>
      <c r="C235" s="1926" t="s">
        <v>33</v>
      </c>
      <c r="D235" s="1926" t="s">
        <v>646</v>
      </c>
      <c r="E235" s="1926" t="s">
        <v>647</v>
      </c>
      <c r="F235" s="1927">
        <f>P235</f>
        <v>2</v>
      </c>
      <c r="G235" s="1926" t="s">
        <v>648</v>
      </c>
      <c r="H235" s="1928">
        <v>428.02999999999997</v>
      </c>
      <c r="I235" s="1929">
        <v>428.02999999999997</v>
      </c>
      <c r="J235" s="1930">
        <v>0.22109999999999999</v>
      </c>
      <c r="K235" s="1931">
        <f>ROUND(I235,2)+(ROUND(I235,2)*J235)</f>
        <v>522.66743299999996</v>
      </c>
      <c r="L235" s="1932">
        <f>ROUND(Q235,2)</f>
        <v>1045.3399999999999</v>
      </c>
      <c r="M235" s="1926" t="s">
        <v>19</v>
      </c>
      <c r="N235" s="1926" t="s">
        <v>30</v>
      </c>
      <c r="O235" s="1926" t="s">
        <v>484</v>
      </c>
      <c r="P235" s="1933">
        <v>2</v>
      </c>
      <c r="Q235" s="1934">
        <f>ROUND(K235,2)*P235</f>
        <v>1045.3399999999999</v>
      </c>
    </row>
    <row r="236" ht="45" customHeight="1">
      <c r="A236" s="1935" t="s">
        <v>21</v>
      </c>
      <c r="B236" s="1935" t="s">
        <v>649</v>
      </c>
      <c r="C236" s="1935" t="s">
        <v>33</v>
      </c>
      <c r="D236" s="1935" t="s">
        <v>650</v>
      </c>
      <c r="E236" s="1935" t="s">
        <v>651</v>
      </c>
      <c r="F236" s="1936">
        <f>P236</f>
        <v>2</v>
      </c>
      <c r="G236" s="1935" t="s">
        <v>26</v>
      </c>
      <c r="H236" s="1937">
        <v>222.19999999999999</v>
      </c>
      <c r="I236" s="1938">
        <v>222.19999999999999</v>
      </c>
      <c r="J236" s="1939">
        <v>0.22109999999999999</v>
      </c>
      <c r="K236" s="1940">
        <f>ROUND(I236,2)+(ROUND(I236,2)*J236)</f>
        <v>271.32841999999999</v>
      </c>
      <c r="L236" s="1941">
        <f>ROUND(Q236,2)</f>
        <v>542.65999999999997</v>
      </c>
      <c r="M236" s="1935" t="s">
        <v>19</v>
      </c>
      <c r="N236" s="1935" t="s">
        <v>30</v>
      </c>
      <c r="O236" s="1935" t="s">
        <v>484</v>
      </c>
      <c r="P236" s="1942">
        <v>2</v>
      </c>
      <c r="Q236" s="1943">
        <f>ROUND(K236,2)*P236</f>
        <v>542.65999999999997</v>
      </c>
    </row>
    <row r="237" ht="45" customHeight="1">
      <c r="A237" s="1944" t="s">
        <v>21</v>
      </c>
      <c r="B237" s="1944" t="s">
        <v>652</v>
      </c>
      <c r="C237" s="1944" t="s">
        <v>33</v>
      </c>
      <c r="D237" s="1944" t="s">
        <v>653</v>
      </c>
      <c r="E237" s="1944" t="s">
        <v>654</v>
      </c>
      <c r="F237" s="1945">
        <f>P237</f>
        <v>6</v>
      </c>
      <c r="G237" s="1944" t="s">
        <v>26</v>
      </c>
      <c r="H237" s="1946">
        <v>14.25</v>
      </c>
      <c r="I237" s="1947">
        <v>14.25</v>
      </c>
      <c r="J237" s="1948">
        <v>0.22109999999999999</v>
      </c>
      <c r="K237" s="1949">
        <f>ROUND(I237,2)+(ROUND(I237,2)*J237)</f>
        <v>17.400675</v>
      </c>
      <c r="L237" s="1950">
        <f>ROUND(Q237,2)</f>
        <v>104.40000000000001</v>
      </c>
      <c r="M237" s="1944" t="s">
        <v>19</v>
      </c>
      <c r="N237" s="1944" t="s">
        <v>30</v>
      </c>
      <c r="O237" s="1944" t="s">
        <v>484</v>
      </c>
      <c r="P237" s="1951">
        <v>6</v>
      </c>
      <c r="Q237" s="1952">
        <f>ROUND(K237,2)*P237</f>
        <v>104.39999999999999</v>
      </c>
    </row>
    <row r="238" ht="45" customHeight="1">
      <c r="A238" s="1953" t="s">
        <v>21</v>
      </c>
      <c r="B238" s="1953" t="s">
        <v>655</v>
      </c>
      <c r="C238" s="1953" t="s">
        <v>61</v>
      </c>
      <c r="D238" s="1953" t="s">
        <v>656</v>
      </c>
      <c r="E238" s="1953" t="s">
        <v>657</v>
      </c>
      <c r="F238" s="1954">
        <f>P238</f>
        <v>10</v>
      </c>
      <c r="G238" s="1953" t="s">
        <v>26</v>
      </c>
      <c r="H238" s="1955">
        <v>81.019999999999996</v>
      </c>
      <c r="I238" s="1956">
        <v>81.019999999999996</v>
      </c>
      <c r="J238" s="1957">
        <v>0.22109999999999999</v>
      </c>
      <c r="K238" s="1958">
        <f>ROUND(I238,2)+(ROUND(I238,2)*J238)</f>
        <v>98.933521999999996</v>
      </c>
      <c r="L238" s="1959">
        <f>ROUND(Q238,2)</f>
        <v>989.29999999999995</v>
      </c>
      <c r="M238" s="1953" t="s">
        <v>19</v>
      </c>
      <c r="N238" s="1953" t="s">
        <v>30</v>
      </c>
      <c r="O238" s="1953" t="s">
        <v>484</v>
      </c>
      <c r="P238" s="1960">
        <v>10</v>
      </c>
      <c r="Q238" s="1961">
        <f>ROUND(K238,2)*P238</f>
        <v>989.30000000000007</v>
      </c>
    </row>
    <row r="239" ht="45" customHeight="1">
      <c r="A239" s="1962" t="s">
        <v>21</v>
      </c>
      <c r="B239" s="1962" t="s">
        <v>658</v>
      </c>
      <c r="C239" s="1962" t="s">
        <v>23</v>
      </c>
      <c r="D239" s="1962" t="s">
        <v>659</v>
      </c>
      <c r="E239" s="1962" t="s">
        <v>660</v>
      </c>
      <c r="F239" s="1963">
        <f>P239</f>
        <v>11.6</v>
      </c>
      <c r="G239" s="1962" t="s">
        <v>42</v>
      </c>
      <c r="H239" s="1964">
        <v>22.719999999999999</v>
      </c>
      <c r="I239" s="1965">
        <v>22.719999999999999</v>
      </c>
      <c r="J239" s="1966">
        <v>0.22109999999999999</v>
      </c>
      <c r="K239" s="1967">
        <f>ROUND(I239,2)+(ROUND(I239,2)*J239)</f>
        <v>27.743392</v>
      </c>
      <c r="L239" s="1968">
        <f>ROUND(Q239,2)</f>
        <v>321.77999999999997</v>
      </c>
      <c r="M239" s="1962" t="s">
        <v>19</v>
      </c>
      <c r="N239" s="1962" t="s">
        <v>30</v>
      </c>
      <c r="O239" s="1962" t="s">
        <v>484</v>
      </c>
      <c r="P239" s="1969">
        <v>11.6</v>
      </c>
      <c r="Q239" s="1970">
        <f>ROUND(K239,2)*P239</f>
        <v>321.78399999999999</v>
      </c>
    </row>
    <row r="240" ht="45" customHeight="1">
      <c r="A240" s="1971" t="s">
        <v>21</v>
      </c>
      <c r="B240" s="1971" t="s">
        <v>661</v>
      </c>
      <c r="C240" s="1971" t="s">
        <v>33</v>
      </c>
      <c r="D240" s="1971" t="s">
        <v>662</v>
      </c>
      <c r="E240" s="1971" t="s">
        <v>663</v>
      </c>
      <c r="F240" s="1972">
        <f>P240</f>
        <v>3.6000000000000001</v>
      </c>
      <c r="G240" s="1971" t="s">
        <v>42</v>
      </c>
      <c r="H240" s="1973">
        <v>500.23000000000002</v>
      </c>
      <c r="I240" s="1974">
        <v>500.23000000000002</v>
      </c>
      <c r="J240" s="1975">
        <v>0.22109999999999999</v>
      </c>
      <c r="K240" s="1976">
        <f>ROUND(I240,2)+(ROUND(I240,2)*J240)</f>
        <v>610.83085300000005</v>
      </c>
      <c r="L240" s="1977">
        <f>ROUND(Q240,2)</f>
        <v>2198.9899999999998</v>
      </c>
      <c r="M240" s="1971" t="s">
        <v>19</v>
      </c>
      <c r="N240" s="1971" t="s">
        <v>30</v>
      </c>
      <c r="O240" s="1971" t="s">
        <v>484</v>
      </c>
      <c r="P240" s="1978">
        <v>3.6000000000000001</v>
      </c>
      <c r="Q240" s="1979">
        <f>ROUND(K240,2)*P240</f>
        <v>2198.9880000000003</v>
      </c>
    </row>
    <row r="241" ht="45" customHeight="1">
      <c r="A241" s="1980" t="s">
        <v>21</v>
      </c>
      <c r="B241" s="1980" t="s">
        <v>664</v>
      </c>
      <c r="C241" s="1980" t="s">
        <v>33</v>
      </c>
      <c r="D241" s="1980" t="s">
        <v>665</v>
      </c>
      <c r="E241" s="1980" t="s">
        <v>666</v>
      </c>
      <c r="F241" s="1981">
        <f>P241</f>
        <v>10</v>
      </c>
      <c r="G241" s="1980" t="s">
        <v>26</v>
      </c>
      <c r="H241" s="1982">
        <v>55.020000000000003</v>
      </c>
      <c r="I241" s="1983">
        <v>55.020000000000003</v>
      </c>
      <c r="J241" s="1984">
        <v>0.22109999999999999</v>
      </c>
      <c r="K241" s="1985">
        <f>ROUND(I241,2)+(ROUND(I241,2)*J241)</f>
        <v>67.184922</v>
      </c>
      <c r="L241" s="1986">
        <f>ROUND(Q241,2)</f>
        <v>671.79999999999995</v>
      </c>
      <c r="M241" s="1980" t="s">
        <v>19</v>
      </c>
      <c r="N241" s="1980" t="s">
        <v>30</v>
      </c>
      <c r="O241" s="1980" t="s">
        <v>484</v>
      </c>
      <c r="P241" s="1987">
        <v>10</v>
      </c>
      <c r="Q241" s="1988">
        <f>ROUND(K241,2)*P241</f>
        <v>671.80000000000007</v>
      </c>
    </row>
    <row r="242" ht="45" customHeight="1">
      <c r="A242" s="1989" t="s">
        <v>21</v>
      </c>
      <c r="B242" s="1989" t="s">
        <v>667</v>
      </c>
      <c r="C242" s="1989" t="s">
        <v>33</v>
      </c>
      <c r="D242" s="1989" t="s">
        <v>668</v>
      </c>
      <c r="E242" s="1989" t="s">
        <v>669</v>
      </c>
      <c r="F242" s="1990">
        <f>P242</f>
        <v>10</v>
      </c>
      <c r="G242" s="1989" t="s">
        <v>26</v>
      </c>
      <c r="H242" s="1991">
        <v>73.859999999999999</v>
      </c>
      <c r="I242" s="1992">
        <v>73.859999999999999</v>
      </c>
      <c r="J242" s="1993">
        <v>0.22109999999999999</v>
      </c>
      <c r="K242" s="1994">
        <f>ROUND(I242,2)+(ROUND(I242,2)*J242)</f>
        <v>90.190445999999994</v>
      </c>
      <c r="L242" s="1995">
        <f>ROUND(Q242,2)</f>
        <v>901.89999999999998</v>
      </c>
      <c r="M242" s="1989" t="s">
        <v>19</v>
      </c>
      <c r="N242" s="1989" t="s">
        <v>30</v>
      </c>
      <c r="O242" s="1989" t="s">
        <v>484</v>
      </c>
      <c r="P242" s="1996">
        <v>10</v>
      </c>
      <c r="Q242" s="1997">
        <f>ROUND(K242,2)*P242</f>
        <v>901.89999999999998</v>
      </c>
    </row>
    <row r="243" ht="45" customHeight="1">
      <c r="A243" s="1999" t="s">
        <v>17</v>
      </c>
      <c r="B243" s="1999" t="s">
        <v>670</v>
      </c>
      <c r="C243" s="1999" t="s">
        <v>19</v>
      </c>
      <c r="D243" s="1999" t="s">
        <v>19</v>
      </c>
      <c r="E243" s="1999" t="s">
        <v>671</v>
      </c>
      <c r="F243" s="1999" t="s">
        <v>19</v>
      </c>
      <c r="G243" s="1999" t="s">
        <v>19</v>
      </c>
      <c r="H243" s="1999" t="s">
        <v>19</v>
      </c>
      <c r="I243" s="1999" t="s">
        <v>19</v>
      </c>
      <c r="J243" s="1999" t="s">
        <v>19</v>
      </c>
      <c r="K243" s="1999" t="s">
        <v>19</v>
      </c>
      <c r="L243" s="2000">
        <f>ROUND(L244,2)+ROUND(L245,2)+ROUND(L246,2)+ROUND(L247,2)+ROUND(L248,2)+ROUND(L249,2)+ROUND(L250,2)+ROUND(L251,2)+ROUND(L252,2)+ROUND(L253,2)+ROUND(L254,2)+ROUND(L255,2)+ROUND(L256,2)+ROUND(L257,2)+ROUND(L258,2)+ROUND(L259,2)+ROUND(L260,2)+ROUND(L261,2)+ROUND(L262,2)+ROUND(L263,2)+ROUND(L264,2)+ROUND(L265,2)+ROUND(L266,2)+ROUND(L267,2)+ROUND(L268,2)+ROUND(L269,2)+ROUND(L270,2)+ROUND(L271,2)+ROUND(L272,2)+ROUND(L273,2)+ROUND(L274,2)+ROUND(L275,2)+ROUND(L276,2)+ROUND(L277,2)+ROUND(L278,2)</f>
        <v>11396.800000000003</v>
      </c>
      <c r="M243" s="1999" t="s">
        <v>19</v>
      </c>
      <c r="N243" s="1999" t="s">
        <v>19</v>
      </c>
      <c r="O243" s="1999" t="s">
        <v>19</v>
      </c>
      <c r="P243" s="1999" t="s">
        <v>19</v>
      </c>
      <c r="Q243" s="1999" t="s">
        <v>19</v>
      </c>
    </row>
    <row r="244" ht="45" customHeight="1">
      <c r="A244" s="2001" t="s">
        <v>21</v>
      </c>
      <c r="B244" s="2001" t="s">
        <v>672</v>
      </c>
      <c r="C244" s="2001" t="s">
        <v>33</v>
      </c>
      <c r="D244" s="2001" t="s">
        <v>673</v>
      </c>
      <c r="E244" s="2001" t="s">
        <v>674</v>
      </c>
      <c r="F244" s="2002">
        <f>P244</f>
        <v>1</v>
      </c>
      <c r="G244" s="2001" t="s">
        <v>26</v>
      </c>
      <c r="H244" s="2003">
        <v>27.07</v>
      </c>
      <c r="I244" s="2004">
        <v>27.07</v>
      </c>
      <c r="J244" s="2005">
        <v>0.22109999999999999</v>
      </c>
      <c r="K244" s="2006">
        <f>ROUND(I244,2)+(ROUND(I244,2)*J244)</f>
        <v>33.055177</v>
      </c>
      <c r="L244" s="2007">
        <f>ROUND(Q244,2)</f>
        <v>33.060000000000002</v>
      </c>
      <c r="M244" s="2001" t="s">
        <v>19</v>
      </c>
      <c r="N244" s="2001" t="s">
        <v>37</v>
      </c>
      <c r="O244" s="2001" t="s">
        <v>675</v>
      </c>
      <c r="P244" s="2008">
        <v>1</v>
      </c>
      <c r="Q244" s="2009">
        <f>ROUND(K244,2)*P244</f>
        <v>33.060000000000002</v>
      </c>
    </row>
    <row r="245" ht="45" customHeight="1">
      <c r="A245" s="2010" t="s">
        <v>21</v>
      </c>
      <c r="B245" s="2010" t="s">
        <v>676</v>
      </c>
      <c r="C245" s="2010" t="s">
        <v>33</v>
      </c>
      <c r="D245" s="2010" t="s">
        <v>677</v>
      </c>
      <c r="E245" s="2010" t="s">
        <v>678</v>
      </c>
      <c r="F245" s="2011">
        <f>P245</f>
        <v>1</v>
      </c>
      <c r="G245" s="2010" t="s">
        <v>26</v>
      </c>
      <c r="H245" s="2012">
        <v>23.559999999999999</v>
      </c>
      <c r="I245" s="2013">
        <v>23.559999999999999</v>
      </c>
      <c r="J245" s="2014">
        <v>0.22109999999999999</v>
      </c>
      <c r="K245" s="2015">
        <f>ROUND(I245,2)+(ROUND(I245,2)*J245)</f>
        <v>28.769115999999997</v>
      </c>
      <c r="L245" s="2016">
        <f>ROUND(Q245,2)</f>
        <v>28.77</v>
      </c>
      <c r="M245" s="2010" t="s">
        <v>19</v>
      </c>
      <c r="N245" s="2010" t="s">
        <v>37</v>
      </c>
      <c r="O245" s="2010" t="s">
        <v>675</v>
      </c>
      <c r="P245" s="2017">
        <v>1</v>
      </c>
      <c r="Q245" s="2018">
        <f>ROUND(K245,2)*P245</f>
        <v>28.77</v>
      </c>
    </row>
    <row r="246" ht="45" customHeight="1">
      <c r="A246" s="2019" t="s">
        <v>21</v>
      </c>
      <c r="B246" s="2019" t="s">
        <v>679</v>
      </c>
      <c r="C246" s="2019" t="s">
        <v>33</v>
      </c>
      <c r="D246" s="2019" t="s">
        <v>680</v>
      </c>
      <c r="E246" s="2019" t="s">
        <v>681</v>
      </c>
      <c r="F246" s="2020">
        <f>P246</f>
        <v>1</v>
      </c>
      <c r="G246" s="2019" t="s">
        <v>26</v>
      </c>
      <c r="H246" s="2021">
        <v>16.5</v>
      </c>
      <c r="I246" s="2022">
        <v>16.5</v>
      </c>
      <c r="J246" s="2023">
        <v>0.22109999999999999</v>
      </c>
      <c r="K246" s="2024">
        <f>ROUND(I246,2)+(ROUND(I246,2)*J246)</f>
        <v>20.148150000000001</v>
      </c>
      <c r="L246" s="2025">
        <f>ROUND(Q246,2)</f>
        <v>20.149999999999999</v>
      </c>
      <c r="M246" s="2019" t="s">
        <v>19</v>
      </c>
      <c r="N246" s="2019" t="s">
        <v>37</v>
      </c>
      <c r="O246" s="2019" t="s">
        <v>675</v>
      </c>
      <c r="P246" s="2026">
        <v>1</v>
      </c>
      <c r="Q246" s="2027">
        <f>ROUND(K246,2)*P246</f>
        <v>20.149999999999999</v>
      </c>
    </row>
    <row r="247" ht="45" customHeight="1">
      <c r="A247" s="2028" t="s">
        <v>21</v>
      </c>
      <c r="B247" s="2028" t="s">
        <v>682</v>
      </c>
      <c r="C247" s="2028" t="s">
        <v>33</v>
      </c>
      <c r="D247" s="2028" t="s">
        <v>683</v>
      </c>
      <c r="E247" s="2028" t="s">
        <v>684</v>
      </c>
      <c r="F247" s="2029">
        <f>P247</f>
        <v>1</v>
      </c>
      <c r="G247" s="2028" t="s">
        <v>26</v>
      </c>
      <c r="H247" s="2030">
        <v>9.1999999999999993</v>
      </c>
      <c r="I247" s="2031">
        <v>9.1999999999999993</v>
      </c>
      <c r="J247" s="2032">
        <v>0.22109999999999999</v>
      </c>
      <c r="K247" s="2033">
        <f>ROUND(I247,2)+(ROUND(I247,2)*J247)</f>
        <v>11.234119999999999</v>
      </c>
      <c r="L247" s="2034">
        <f>ROUND(Q247,2)</f>
        <v>11.23</v>
      </c>
      <c r="M247" s="2028" t="s">
        <v>19</v>
      </c>
      <c r="N247" s="2028" t="s">
        <v>37</v>
      </c>
      <c r="O247" s="2028" t="s">
        <v>675</v>
      </c>
      <c r="P247" s="2035">
        <v>1</v>
      </c>
      <c r="Q247" s="2036">
        <f>ROUND(K247,2)*P247</f>
        <v>11.23</v>
      </c>
    </row>
    <row r="248" ht="45" customHeight="1">
      <c r="A248" s="2037" t="s">
        <v>21</v>
      </c>
      <c r="B248" s="2037" t="s">
        <v>685</v>
      </c>
      <c r="C248" s="2037" t="s">
        <v>61</v>
      </c>
      <c r="D248" s="2037" t="s">
        <v>686</v>
      </c>
      <c r="E248" s="2037" t="s">
        <v>687</v>
      </c>
      <c r="F248" s="2038">
        <f>P248</f>
        <v>9</v>
      </c>
      <c r="G248" s="2037" t="s">
        <v>26</v>
      </c>
      <c r="H248" s="2039">
        <v>7.8899999999999997</v>
      </c>
      <c r="I248" s="2040">
        <v>7.8899999999999997</v>
      </c>
      <c r="J248" s="2041">
        <v>0.22109999999999999</v>
      </c>
      <c r="K248" s="2042">
        <f>ROUND(I248,2)+(ROUND(I248,2)*J248)</f>
        <v>9.6344789999999989</v>
      </c>
      <c r="L248" s="2043">
        <f>ROUND(Q248,2)</f>
        <v>86.670000000000002</v>
      </c>
      <c r="M248" s="2037" t="s">
        <v>19</v>
      </c>
      <c r="N248" s="2037" t="s">
        <v>37</v>
      </c>
      <c r="O248" s="2037" t="s">
        <v>675</v>
      </c>
      <c r="P248" s="2044">
        <v>9</v>
      </c>
      <c r="Q248" s="2045">
        <f>ROUND(K248,2)*P248</f>
        <v>86.670000000000002</v>
      </c>
    </row>
    <row r="249" ht="45" customHeight="1">
      <c r="A249" s="2046" t="s">
        <v>21</v>
      </c>
      <c r="B249" s="2046" t="s">
        <v>688</v>
      </c>
      <c r="C249" s="2046" t="s">
        <v>33</v>
      </c>
      <c r="D249" s="2046" t="s">
        <v>689</v>
      </c>
      <c r="E249" s="2046" t="s">
        <v>690</v>
      </c>
      <c r="F249" s="2047">
        <f>P249</f>
        <v>2</v>
      </c>
      <c r="G249" s="2046" t="s">
        <v>26</v>
      </c>
      <c r="H249" s="2048">
        <v>5.1100000000000003</v>
      </c>
      <c r="I249" s="2049">
        <v>5.1100000000000003</v>
      </c>
      <c r="J249" s="2050">
        <v>0.22109999999999999</v>
      </c>
      <c r="K249" s="2051">
        <f>ROUND(I249,2)+(ROUND(I249,2)*J249)</f>
        <v>6.2398210000000001</v>
      </c>
      <c r="L249" s="2052">
        <f>ROUND(Q249,2)</f>
        <v>12.48</v>
      </c>
      <c r="M249" s="2046" t="s">
        <v>19</v>
      </c>
      <c r="N249" s="2046" t="s">
        <v>37</v>
      </c>
      <c r="O249" s="2046" t="s">
        <v>675</v>
      </c>
      <c r="P249" s="2053">
        <v>2</v>
      </c>
      <c r="Q249" s="2054">
        <f>ROUND(K249,2)*P249</f>
        <v>12.48</v>
      </c>
    </row>
    <row r="250" ht="45" customHeight="1">
      <c r="A250" s="2055" t="s">
        <v>21</v>
      </c>
      <c r="B250" s="2055" t="s">
        <v>691</v>
      </c>
      <c r="C250" s="2055" t="s">
        <v>33</v>
      </c>
      <c r="D250" s="2055" t="s">
        <v>692</v>
      </c>
      <c r="E250" s="2055" t="s">
        <v>693</v>
      </c>
      <c r="F250" s="2056">
        <f>P250</f>
        <v>17.789999999999999</v>
      </c>
      <c r="G250" s="2055" t="s">
        <v>109</v>
      </c>
      <c r="H250" s="2057">
        <v>13.16</v>
      </c>
      <c r="I250" s="2058">
        <v>13.16</v>
      </c>
      <c r="J250" s="2059">
        <v>0.22109999999999999</v>
      </c>
      <c r="K250" s="2060">
        <f>ROUND(I250,2)+(ROUND(I250,2)*J250)</f>
        <v>16.069676000000001</v>
      </c>
      <c r="L250" s="2061">
        <f>ROUND(Q250,2)</f>
        <v>285.88999999999999</v>
      </c>
      <c r="M250" s="2055" t="s">
        <v>19</v>
      </c>
      <c r="N250" s="2055" t="s">
        <v>37</v>
      </c>
      <c r="O250" s="2055" t="s">
        <v>675</v>
      </c>
      <c r="P250" s="2062">
        <v>17.789999999999999</v>
      </c>
      <c r="Q250" s="2063">
        <f>ROUND(K250,2)*P250</f>
        <v>285.88529999999997</v>
      </c>
    </row>
    <row r="251" ht="45" customHeight="1">
      <c r="A251" s="2064" t="s">
        <v>21</v>
      </c>
      <c r="B251" s="2064" t="s">
        <v>694</v>
      </c>
      <c r="C251" s="2064" t="s">
        <v>33</v>
      </c>
      <c r="D251" s="2064" t="s">
        <v>695</v>
      </c>
      <c r="E251" s="2064" t="s">
        <v>696</v>
      </c>
      <c r="F251" s="2065">
        <f>P251</f>
        <v>1</v>
      </c>
      <c r="G251" s="2064" t="s">
        <v>26</v>
      </c>
      <c r="H251" s="2066">
        <v>10.19</v>
      </c>
      <c r="I251" s="2067">
        <v>10.19</v>
      </c>
      <c r="J251" s="2068">
        <v>0.22109999999999999</v>
      </c>
      <c r="K251" s="2069">
        <f>ROUND(I251,2)+(ROUND(I251,2)*J251)</f>
        <v>12.443009</v>
      </c>
      <c r="L251" s="2070">
        <f>ROUND(Q251,2)</f>
        <v>12.44</v>
      </c>
      <c r="M251" s="2064" t="s">
        <v>19</v>
      </c>
      <c r="N251" s="2064" t="s">
        <v>37</v>
      </c>
      <c r="O251" s="2064" t="s">
        <v>675</v>
      </c>
      <c r="P251" s="2071">
        <v>1</v>
      </c>
      <c r="Q251" s="2072">
        <f>ROUND(K251,2)*P251</f>
        <v>12.44</v>
      </c>
    </row>
    <row r="252" ht="45" customHeight="1">
      <c r="A252" s="2073" t="s">
        <v>21</v>
      </c>
      <c r="B252" s="2073" t="s">
        <v>697</v>
      </c>
      <c r="C252" s="2073" t="s">
        <v>33</v>
      </c>
      <c r="D252" s="2073" t="s">
        <v>698</v>
      </c>
      <c r="E252" s="2073" t="s">
        <v>699</v>
      </c>
      <c r="F252" s="2074">
        <f>P252</f>
        <v>1</v>
      </c>
      <c r="G252" s="2073" t="s">
        <v>26</v>
      </c>
      <c r="H252" s="2075">
        <v>110</v>
      </c>
      <c r="I252" s="2076">
        <v>110</v>
      </c>
      <c r="J252" s="2077">
        <v>0.22109999999999999</v>
      </c>
      <c r="K252" s="2078">
        <f>ROUND(I252,2)+(ROUND(I252,2)*J252)</f>
        <v>134.321</v>
      </c>
      <c r="L252" s="2079">
        <f>ROUND(Q252,2)</f>
        <v>134.31999999999999</v>
      </c>
      <c r="M252" s="2073" t="s">
        <v>19</v>
      </c>
      <c r="N252" s="2073" t="s">
        <v>37</v>
      </c>
      <c r="O252" s="2073" t="s">
        <v>675</v>
      </c>
      <c r="P252" s="2080">
        <v>1</v>
      </c>
      <c r="Q252" s="2081">
        <f>ROUND(K252,2)*P252</f>
        <v>134.31999999999999</v>
      </c>
    </row>
    <row r="253" ht="45" customHeight="1">
      <c r="A253" s="2082" t="s">
        <v>21</v>
      </c>
      <c r="B253" s="2082" t="s">
        <v>700</v>
      </c>
      <c r="C253" s="2082" t="s">
        <v>33</v>
      </c>
      <c r="D253" s="2082" t="s">
        <v>701</v>
      </c>
      <c r="E253" s="2082" t="s">
        <v>702</v>
      </c>
      <c r="F253" s="2083">
        <f>P253</f>
        <v>2</v>
      </c>
      <c r="G253" s="2082" t="s">
        <v>26</v>
      </c>
      <c r="H253" s="2084">
        <v>15.82</v>
      </c>
      <c r="I253" s="2085">
        <v>15.82</v>
      </c>
      <c r="J253" s="2086">
        <v>0.22109999999999999</v>
      </c>
      <c r="K253" s="2087">
        <f>ROUND(I253,2)+(ROUND(I253,2)*J253)</f>
        <v>19.317802</v>
      </c>
      <c r="L253" s="2088">
        <f>ROUND(Q253,2)</f>
        <v>38.640000000000001</v>
      </c>
      <c r="M253" s="2082" t="s">
        <v>19</v>
      </c>
      <c r="N253" s="2082" t="s">
        <v>37</v>
      </c>
      <c r="O253" s="2082" t="s">
        <v>675</v>
      </c>
      <c r="P253" s="2089">
        <v>2</v>
      </c>
      <c r="Q253" s="2090">
        <f>ROUND(K253,2)*P253</f>
        <v>38.640000000000001</v>
      </c>
    </row>
    <row r="254" ht="45" customHeight="1">
      <c r="A254" s="2091" t="s">
        <v>21</v>
      </c>
      <c r="B254" s="2091" t="s">
        <v>703</v>
      </c>
      <c r="C254" s="2091" t="s">
        <v>33</v>
      </c>
      <c r="D254" s="2091" t="s">
        <v>704</v>
      </c>
      <c r="E254" s="2091" t="s">
        <v>705</v>
      </c>
      <c r="F254" s="2092">
        <f>P254</f>
        <v>6</v>
      </c>
      <c r="G254" s="2091" t="s">
        <v>26</v>
      </c>
      <c r="H254" s="2093">
        <v>8.9800000000000004</v>
      </c>
      <c r="I254" s="2094">
        <v>8.9800000000000004</v>
      </c>
      <c r="J254" s="2095">
        <v>0.22109999999999999</v>
      </c>
      <c r="K254" s="2096">
        <f>ROUND(I254,2)+(ROUND(I254,2)*J254)</f>
        <v>10.965478000000001</v>
      </c>
      <c r="L254" s="2097">
        <f>ROUND(Q254,2)</f>
        <v>65.819999999999993</v>
      </c>
      <c r="M254" s="2091" t="s">
        <v>19</v>
      </c>
      <c r="N254" s="2091" t="s">
        <v>37</v>
      </c>
      <c r="O254" s="2091" t="s">
        <v>675</v>
      </c>
      <c r="P254" s="2098">
        <v>6</v>
      </c>
      <c r="Q254" s="2099">
        <f>ROUND(K254,2)*P254</f>
        <v>65.820000000000007</v>
      </c>
    </row>
    <row r="255" ht="45" customHeight="1">
      <c r="A255" s="2100" t="s">
        <v>21</v>
      </c>
      <c r="B255" s="2100" t="s">
        <v>706</v>
      </c>
      <c r="C255" s="2100" t="s">
        <v>61</v>
      </c>
      <c r="D255" s="2100" t="s">
        <v>707</v>
      </c>
      <c r="E255" s="2100" t="s">
        <v>708</v>
      </c>
      <c r="F255" s="2101">
        <f>P255</f>
        <v>6</v>
      </c>
      <c r="G255" s="2100" t="s">
        <v>26</v>
      </c>
      <c r="H255" s="2102">
        <v>54.200000000000003</v>
      </c>
      <c r="I255" s="2103">
        <v>54.200000000000003</v>
      </c>
      <c r="J255" s="2104">
        <v>0.22109999999999999</v>
      </c>
      <c r="K255" s="2105">
        <f>ROUND(I255,2)+(ROUND(I255,2)*J255)</f>
        <v>66.183620000000005</v>
      </c>
      <c r="L255" s="2106">
        <f>ROUND(Q255,2)</f>
        <v>397.07999999999998</v>
      </c>
      <c r="M255" s="2100" t="s">
        <v>19</v>
      </c>
      <c r="N255" s="2100" t="s">
        <v>37</v>
      </c>
      <c r="O255" s="2100" t="s">
        <v>675</v>
      </c>
      <c r="P255" s="2107">
        <v>6</v>
      </c>
      <c r="Q255" s="2108">
        <f>ROUND(K255,2)*P255</f>
        <v>397.08000000000004</v>
      </c>
    </row>
    <row r="256" ht="45" customHeight="1">
      <c r="A256" s="2109" t="s">
        <v>21</v>
      </c>
      <c r="B256" s="2109" t="s">
        <v>709</v>
      </c>
      <c r="C256" s="2109" t="s">
        <v>33</v>
      </c>
      <c r="D256" s="2109" t="s">
        <v>710</v>
      </c>
      <c r="E256" s="2109" t="s">
        <v>711</v>
      </c>
      <c r="F256" s="2110">
        <f>P256</f>
        <v>2</v>
      </c>
      <c r="G256" s="2109" t="s">
        <v>26</v>
      </c>
      <c r="H256" s="2111">
        <v>37.939999999999998</v>
      </c>
      <c r="I256" s="2112">
        <v>37.939999999999998</v>
      </c>
      <c r="J256" s="2113">
        <v>0.22109999999999999</v>
      </c>
      <c r="K256" s="2114">
        <f>ROUND(I256,2)+(ROUND(I256,2)*J256)</f>
        <v>46.328533999999998</v>
      </c>
      <c r="L256" s="2115">
        <f>ROUND(Q256,2)</f>
        <v>92.659999999999997</v>
      </c>
      <c r="M256" s="2109" t="s">
        <v>19</v>
      </c>
      <c r="N256" s="2109" t="s">
        <v>37</v>
      </c>
      <c r="O256" s="2109" t="s">
        <v>675</v>
      </c>
      <c r="P256" s="2116">
        <v>2</v>
      </c>
      <c r="Q256" s="2117">
        <f>ROUND(K256,2)*P256</f>
        <v>92.659999999999997</v>
      </c>
    </row>
    <row r="257" ht="45" customHeight="1">
      <c r="A257" s="2118" t="s">
        <v>21</v>
      </c>
      <c r="B257" s="2118" t="s">
        <v>712</v>
      </c>
      <c r="C257" s="2118" t="s">
        <v>33</v>
      </c>
      <c r="D257" s="2118" t="s">
        <v>713</v>
      </c>
      <c r="E257" s="2118" t="s">
        <v>714</v>
      </c>
      <c r="F257" s="2119">
        <f>P257</f>
        <v>8</v>
      </c>
      <c r="G257" s="2118" t="s">
        <v>26</v>
      </c>
      <c r="H257" s="2120">
        <v>99.060000000000002</v>
      </c>
      <c r="I257" s="2121">
        <v>99.060000000000002</v>
      </c>
      <c r="J257" s="2122">
        <v>0.22109999999999999</v>
      </c>
      <c r="K257" s="2123">
        <f>ROUND(I257,2)+(ROUND(I257,2)*J257)</f>
        <v>120.962166</v>
      </c>
      <c r="L257" s="2124">
        <f>ROUND(Q257,2)</f>
        <v>967.67999999999995</v>
      </c>
      <c r="M257" s="2118" t="s">
        <v>19</v>
      </c>
      <c r="N257" s="2118" t="s">
        <v>37</v>
      </c>
      <c r="O257" s="2118" t="s">
        <v>675</v>
      </c>
      <c r="P257" s="2125">
        <v>8</v>
      </c>
      <c r="Q257" s="2126">
        <f>ROUND(K257,2)*P257</f>
        <v>967.67999999999995</v>
      </c>
    </row>
    <row r="258" ht="45" customHeight="1">
      <c r="A258" s="2127" t="s">
        <v>21</v>
      </c>
      <c r="B258" s="2127" t="s">
        <v>715</v>
      </c>
      <c r="C258" s="2127" t="s">
        <v>61</v>
      </c>
      <c r="D258" s="2127" t="s">
        <v>716</v>
      </c>
      <c r="E258" s="2127" t="s">
        <v>717</v>
      </c>
      <c r="F258" s="2128">
        <f>P258</f>
        <v>2</v>
      </c>
      <c r="G258" s="2127" t="s">
        <v>26</v>
      </c>
      <c r="H258" s="2129">
        <v>101.31999999999999</v>
      </c>
      <c r="I258" s="2130">
        <v>101.31999999999999</v>
      </c>
      <c r="J258" s="2131">
        <v>0.22109999999999999</v>
      </c>
      <c r="K258" s="2132">
        <f>ROUND(I258,2)+(ROUND(I258,2)*J258)</f>
        <v>123.72185199999998</v>
      </c>
      <c r="L258" s="2133">
        <f>ROUND(Q258,2)</f>
        <v>247.44</v>
      </c>
      <c r="M258" s="2127" t="s">
        <v>19</v>
      </c>
      <c r="N258" s="2127" t="s">
        <v>37</v>
      </c>
      <c r="O258" s="2127" t="s">
        <v>675</v>
      </c>
      <c r="P258" s="2134">
        <v>2</v>
      </c>
      <c r="Q258" s="2135">
        <f>ROUND(K258,2)*P258</f>
        <v>247.44</v>
      </c>
    </row>
    <row r="259" ht="45" customHeight="1">
      <c r="A259" s="2136" t="s">
        <v>21</v>
      </c>
      <c r="B259" s="2136" t="s">
        <v>718</v>
      </c>
      <c r="C259" s="2136" t="s">
        <v>33</v>
      </c>
      <c r="D259" s="2136" t="s">
        <v>719</v>
      </c>
      <c r="E259" s="2136" t="s">
        <v>720</v>
      </c>
      <c r="F259" s="2137">
        <f>P259</f>
        <v>16</v>
      </c>
      <c r="G259" s="2136" t="s">
        <v>26</v>
      </c>
      <c r="H259" s="2138">
        <v>16.43</v>
      </c>
      <c r="I259" s="2139">
        <v>16.43</v>
      </c>
      <c r="J259" s="2140">
        <v>0.22109999999999999</v>
      </c>
      <c r="K259" s="2141">
        <f>ROUND(I259,2)+(ROUND(I259,2)*J259)</f>
        <v>20.062673</v>
      </c>
      <c r="L259" s="2142">
        <f>ROUND(Q259,2)</f>
        <v>320.95999999999998</v>
      </c>
      <c r="M259" s="2136" t="s">
        <v>19</v>
      </c>
      <c r="N259" s="2136" t="s">
        <v>37</v>
      </c>
      <c r="O259" s="2136" t="s">
        <v>675</v>
      </c>
      <c r="P259" s="2143">
        <v>16</v>
      </c>
      <c r="Q259" s="2144">
        <f>ROUND(K259,2)*P259</f>
        <v>320.95999999999998</v>
      </c>
    </row>
    <row r="260" ht="45" customHeight="1">
      <c r="A260" s="2145" t="s">
        <v>21</v>
      </c>
      <c r="B260" s="2145" t="s">
        <v>721</v>
      </c>
      <c r="C260" s="2145" t="s">
        <v>33</v>
      </c>
      <c r="D260" s="2145" t="s">
        <v>722</v>
      </c>
      <c r="E260" s="2145" t="s">
        <v>723</v>
      </c>
      <c r="F260" s="2146">
        <f>P260</f>
        <v>16</v>
      </c>
      <c r="G260" s="2145" t="s">
        <v>26</v>
      </c>
      <c r="H260" s="2147">
        <v>10.48</v>
      </c>
      <c r="I260" s="2148">
        <v>10.48</v>
      </c>
      <c r="J260" s="2149">
        <v>0.22109999999999999</v>
      </c>
      <c r="K260" s="2150">
        <f>ROUND(I260,2)+(ROUND(I260,2)*J260)</f>
        <v>12.797128000000001</v>
      </c>
      <c r="L260" s="2151">
        <f>ROUND(Q260,2)</f>
        <v>204.80000000000001</v>
      </c>
      <c r="M260" s="2145" t="s">
        <v>19</v>
      </c>
      <c r="N260" s="2145" t="s">
        <v>37</v>
      </c>
      <c r="O260" s="2145" t="s">
        <v>675</v>
      </c>
      <c r="P260" s="2152">
        <v>16</v>
      </c>
      <c r="Q260" s="2153">
        <f>ROUND(K260,2)*P260</f>
        <v>204.80000000000001</v>
      </c>
    </row>
    <row r="261" ht="45" customHeight="1">
      <c r="A261" s="2154" t="s">
        <v>21</v>
      </c>
      <c r="B261" s="2154" t="s">
        <v>724</v>
      </c>
      <c r="C261" s="2154" t="s">
        <v>61</v>
      </c>
      <c r="D261" s="2154" t="s">
        <v>725</v>
      </c>
      <c r="E261" s="2154" t="s">
        <v>726</v>
      </c>
      <c r="F261" s="2155">
        <f>P261</f>
        <v>4</v>
      </c>
      <c r="G261" s="2154" t="s">
        <v>26</v>
      </c>
      <c r="H261" s="2156">
        <v>14.630000000000001</v>
      </c>
      <c r="I261" s="2157">
        <v>14.630000000000001</v>
      </c>
      <c r="J261" s="2158">
        <v>0.22109999999999999</v>
      </c>
      <c r="K261" s="2159">
        <f>ROUND(I261,2)+(ROUND(I261,2)*J261)</f>
        <v>17.864693000000003</v>
      </c>
      <c r="L261" s="2160">
        <f>ROUND(Q261,2)</f>
        <v>71.439999999999998</v>
      </c>
      <c r="M261" s="2154" t="s">
        <v>19</v>
      </c>
      <c r="N261" s="2154" t="s">
        <v>37</v>
      </c>
      <c r="O261" s="2154" t="s">
        <v>675</v>
      </c>
      <c r="P261" s="2161">
        <v>4</v>
      </c>
      <c r="Q261" s="2162">
        <f>ROUND(K261,2)*P261</f>
        <v>71.439999999999998</v>
      </c>
    </row>
    <row r="262" ht="45" customHeight="1">
      <c r="A262" s="2163" t="s">
        <v>21</v>
      </c>
      <c r="B262" s="2163" t="s">
        <v>727</v>
      </c>
      <c r="C262" s="2163" t="s">
        <v>33</v>
      </c>
      <c r="D262" s="2163" t="s">
        <v>728</v>
      </c>
      <c r="E262" s="2163" t="s">
        <v>729</v>
      </c>
      <c r="F262" s="2164">
        <f>P262</f>
        <v>10</v>
      </c>
      <c r="G262" s="2163" t="s">
        <v>26</v>
      </c>
      <c r="H262" s="2165">
        <v>72.25</v>
      </c>
      <c r="I262" s="2166">
        <v>72.25</v>
      </c>
      <c r="J262" s="2167">
        <v>0.22109999999999999</v>
      </c>
      <c r="K262" s="2168">
        <f>ROUND(I262,2)+(ROUND(I262,2)*J262)</f>
        <v>88.224474999999998</v>
      </c>
      <c r="L262" s="2169">
        <f>ROUND(Q262,2)</f>
        <v>882.20000000000005</v>
      </c>
      <c r="M262" s="2163" t="s">
        <v>19</v>
      </c>
      <c r="N262" s="2163" t="s">
        <v>37</v>
      </c>
      <c r="O262" s="2163" t="s">
        <v>675</v>
      </c>
      <c r="P262" s="2170">
        <v>10</v>
      </c>
      <c r="Q262" s="2171">
        <f>ROUND(K262,2)*P262</f>
        <v>882.20000000000005</v>
      </c>
    </row>
    <row r="263" ht="45" customHeight="1">
      <c r="A263" s="2172" t="s">
        <v>21</v>
      </c>
      <c r="B263" s="2172" t="s">
        <v>730</v>
      </c>
      <c r="C263" s="2172" t="s">
        <v>33</v>
      </c>
      <c r="D263" s="2172" t="s">
        <v>731</v>
      </c>
      <c r="E263" s="2172" t="s">
        <v>732</v>
      </c>
      <c r="F263" s="2173">
        <f>P263</f>
        <v>6</v>
      </c>
      <c r="G263" s="2172" t="s">
        <v>26</v>
      </c>
      <c r="H263" s="2174">
        <v>11.42</v>
      </c>
      <c r="I263" s="2175">
        <v>11.42</v>
      </c>
      <c r="J263" s="2176">
        <v>0.22109999999999999</v>
      </c>
      <c r="K263" s="2177">
        <f>ROUND(I263,2)+(ROUND(I263,2)*J263)</f>
        <v>13.944962</v>
      </c>
      <c r="L263" s="2178">
        <f>ROUND(Q263,2)</f>
        <v>83.640000000000001</v>
      </c>
      <c r="M263" s="2172" t="s">
        <v>19</v>
      </c>
      <c r="N263" s="2172" t="s">
        <v>37</v>
      </c>
      <c r="O263" s="2172" t="s">
        <v>675</v>
      </c>
      <c r="P263" s="2179">
        <v>6</v>
      </c>
      <c r="Q263" s="2180">
        <f>ROUND(K263,2)*P263</f>
        <v>83.640000000000001</v>
      </c>
    </row>
    <row r="264" ht="45" customHeight="1">
      <c r="A264" s="2181" t="s">
        <v>21</v>
      </c>
      <c r="B264" s="2181" t="s">
        <v>733</v>
      </c>
      <c r="C264" s="2181" t="s">
        <v>61</v>
      </c>
      <c r="D264" s="2181" t="s">
        <v>734</v>
      </c>
      <c r="E264" s="2181" t="s">
        <v>735</v>
      </c>
      <c r="F264" s="2182">
        <f>P264</f>
        <v>16</v>
      </c>
      <c r="G264" s="2181" t="s">
        <v>26</v>
      </c>
      <c r="H264" s="2183">
        <v>11.94</v>
      </c>
      <c r="I264" s="2184">
        <v>11.94</v>
      </c>
      <c r="J264" s="2185">
        <v>0.22109999999999999</v>
      </c>
      <c r="K264" s="2186">
        <f>ROUND(I264,2)+(ROUND(I264,2)*J264)</f>
        <v>14.579934</v>
      </c>
      <c r="L264" s="2187">
        <f>ROUND(Q264,2)</f>
        <v>233.28</v>
      </c>
      <c r="M264" s="2181" t="s">
        <v>19</v>
      </c>
      <c r="N264" s="2181" t="s">
        <v>37</v>
      </c>
      <c r="O264" s="2181" t="s">
        <v>675</v>
      </c>
      <c r="P264" s="2188">
        <v>16</v>
      </c>
      <c r="Q264" s="2189">
        <f>ROUND(K264,2)*P264</f>
        <v>233.28</v>
      </c>
    </row>
    <row r="265" ht="45" customHeight="1">
      <c r="A265" s="2190" t="s">
        <v>21</v>
      </c>
      <c r="B265" s="2190" t="s">
        <v>736</v>
      </c>
      <c r="C265" s="2190" t="s">
        <v>33</v>
      </c>
      <c r="D265" s="2190" t="s">
        <v>737</v>
      </c>
      <c r="E265" s="2190" t="s">
        <v>738</v>
      </c>
      <c r="F265" s="2191">
        <f>P265</f>
        <v>8</v>
      </c>
      <c r="G265" s="2190" t="s">
        <v>26</v>
      </c>
      <c r="H265" s="2192">
        <v>14.220000000000001</v>
      </c>
      <c r="I265" s="2193">
        <v>14.220000000000001</v>
      </c>
      <c r="J265" s="2194">
        <v>0.22109999999999999</v>
      </c>
      <c r="K265" s="2195">
        <f>ROUND(I265,2)+(ROUND(I265,2)*J265)</f>
        <v>17.364042000000001</v>
      </c>
      <c r="L265" s="2196">
        <f>ROUND(Q265,2)</f>
        <v>138.88</v>
      </c>
      <c r="M265" s="2190" t="s">
        <v>19</v>
      </c>
      <c r="N265" s="2190" t="s">
        <v>37</v>
      </c>
      <c r="O265" s="2190" t="s">
        <v>675</v>
      </c>
      <c r="P265" s="2197">
        <v>8</v>
      </c>
      <c r="Q265" s="2198">
        <f>ROUND(K265,2)*P265</f>
        <v>138.88</v>
      </c>
    </row>
    <row r="266" ht="45" customHeight="1">
      <c r="A266" s="2199" t="s">
        <v>21</v>
      </c>
      <c r="B266" s="2199" t="s">
        <v>739</v>
      </c>
      <c r="C266" s="2199" t="s">
        <v>61</v>
      </c>
      <c r="D266" s="2199" t="s">
        <v>740</v>
      </c>
      <c r="E266" s="2199" t="s">
        <v>741</v>
      </c>
      <c r="F266" s="2200">
        <f>P266</f>
        <v>12</v>
      </c>
      <c r="G266" s="2199" t="s">
        <v>26</v>
      </c>
      <c r="H266" s="2201">
        <v>7.1399999999999997</v>
      </c>
      <c r="I266" s="2202">
        <v>7.1399999999999997</v>
      </c>
      <c r="J266" s="2203">
        <v>0.22109999999999999</v>
      </c>
      <c r="K266" s="2204">
        <f>ROUND(I266,2)+(ROUND(I266,2)*J266)</f>
        <v>8.718653999999999</v>
      </c>
      <c r="L266" s="2205">
        <f>ROUND(Q266,2)</f>
        <v>104.64</v>
      </c>
      <c r="M266" s="2199" t="s">
        <v>19</v>
      </c>
      <c r="N266" s="2199" t="s">
        <v>37</v>
      </c>
      <c r="O266" s="2199" t="s">
        <v>675</v>
      </c>
      <c r="P266" s="2206">
        <v>12</v>
      </c>
      <c r="Q266" s="2207">
        <f>ROUND(K266,2)*P266</f>
        <v>104.64000000000001</v>
      </c>
    </row>
    <row r="267" ht="45" customHeight="1">
      <c r="A267" s="2208" t="s">
        <v>21</v>
      </c>
      <c r="B267" s="2208" t="s">
        <v>742</v>
      </c>
      <c r="C267" s="2208" t="s">
        <v>61</v>
      </c>
      <c r="D267" s="2208" t="s">
        <v>743</v>
      </c>
      <c r="E267" s="2208" t="s">
        <v>744</v>
      </c>
      <c r="F267" s="2209">
        <f>P267</f>
        <v>26</v>
      </c>
      <c r="G267" s="2208" t="s">
        <v>26</v>
      </c>
      <c r="H267" s="2210">
        <v>6.5099999999999998</v>
      </c>
      <c r="I267" s="2211">
        <v>6.5099999999999998</v>
      </c>
      <c r="J267" s="2212">
        <v>0.22109999999999999</v>
      </c>
      <c r="K267" s="2213">
        <f>ROUND(I267,2)+(ROUND(I267,2)*J267)</f>
        <v>7.9493609999999997</v>
      </c>
      <c r="L267" s="2214">
        <f>ROUND(Q267,2)</f>
        <v>206.69999999999999</v>
      </c>
      <c r="M267" s="2208" t="s">
        <v>19</v>
      </c>
      <c r="N267" s="2208" t="s">
        <v>37</v>
      </c>
      <c r="O267" s="2208" t="s">
        <v>675</v>
      </c>
      <c r="P267" s="2215">
        <v>26</v>
      </c>
      <c r="Q267" s="2216">
        <f>ROUND(K267,2)*P267</f>
        <v>206.70000000000002</v>
      </c>
    </row>
    <row r="268" ht="45" customHeight="1">
      <c r="A268" s="2217" t="s">
        <v>21</v>
      </c>
      <c r="B268" s="2217" t="s">
        <v>745</v>
      </c>
      <c r="C268" s="2217" t="s">
        <v>33</v>
      </c>
      <c r="D268" s="2217" t="s">
        <v>746</v>
      </c>
      <c r="E268" s="2217" t="s">
        <v>747</v>
      </c>
      <c r="F268" s="2218">
        <f>P268</f>
        <v>30</v>
      </c>
      <c r="G268" s="2217" t="s">
        <v>26</v>
      </c>
      <c r="H268" s="2219">
        <v>9.0299999999999994</v>
      </c>
      <c r="I268" s="2220">
        <v>9.0299999999999994</v>
      </c>
      <c r="J268" s="2221">
        <v>0.22109999999999999</v>
      </c>
      <c r="K268" s="2222">
        <f>ROUND(I268,2)+(ROUND(I268,2)*J268)</f>
        <v>11.026532999999999</v>
      </c>
      <c r="L268" s="2223">
        <f>ROUND(Q268,2)</f>
        <v>330.89999999999998</v>
      </c>
      <c r="M268" s="2217" t="s">
        <v>19</v>
      </c>
      <c r="N268" s="2217" t="s">
        <v>37</v>
      </c>
      <c r="O268" s="2217" t="s">
        <v>675</v>
      </c>
      <c r="P268" s="2224">
        <v>30</v>
      </c>
      <c r="Q268" s="2225">
        <f>ROUND(K268,2)*P268</f>
        <v>330.89999999999998</v>
      </c>
    </row>
    <row r="269" ht="45" customHeight="1">
      <c r="A269" s="2226" t="s">
        <v>21</v>
      </c>
      <c r="B269" s="2226" t="s">
        <v>748</v>
      </c>
      <c r="C269" s="2226" t="s">
        <v>33</v>
      </c>
      <c r="D269" s="2226" t="s">
        <v>749</v>
      </c>
      <c r="E269" s="2226" t="s">
        <v>750</v>
      </c>
      <c r="F269" s="2227">
        <f>P269</f>
        <v>2</v>
      </c>
      <c r="G269" s="2226" t="s">
        <v>26</v>
      </c>
      <c r="H269" s="2228">
        <v>8.1699999999999999</v>
      </c>
      <c r="I269" s="2229">
        <v>8.1699999999999999</v>
      </c>
      <c r="J269" s="2230">
        <v>0.22109999999999999</v>
      </c>
      <c r="K269" s="2231">
        <f>ROUND(I269,2)+(ROUND(I269,2)*J269)</f>
        <v>9.976386999999999</v>
      </c>
      <c r="L269" s="2232">
        <f>ROUND(Q269,2)</f>
        <v>19.960000000000001</v>
      </c>
      <c r="M269" s="2226" t="s">
        <v>19</v>
      </c>
      <c r="N269" s="2226" t="s">
        <v>37</v>
      </c>
      <c r="O269" s="2226" t="s">
        <v>675</v>
      </c>
      <c r="P269" s="2233">
        <v>2</v>
      </c>
      <c r="Q269" s="2234">
        <f>ROUND(K269,2)*P269</f>
        <v>19.960000000000001</v>
      </c>
    </row>
    <row r="270" ht="45" customHeight="1">
      <c r="A270" s="2235" t="s">
        <v>21</v>
      </c>
      <c r="B270" s="2235" t="s">
        <v>751</v>
      </c>
      <c r="C270" s="2235" t="s">
        <v>33</v>
      </c>
      <c r="D270" s="2235" t="s">
        <v>752</v>
      </c>
      <c r="E270" s="2235" t="s">
        <v>753</v>
      </c>
      <c r="F270" s="2236">
        <f>P270</f>
        <v>8</v>
      </c>
      <c r="G270" s="2235" t="s">
        <v>26</v>
      </c>
      <c r="H270" s="2237">
        <v>5.6600000000000001</v>
      </c>
      <c r="I270" s="2238">
        <v>5.6600000000000001</v>
      </c>
      <c r="J270" s="2239">
        <v>0.22109999999999999</v>
      </c>
      <c r="K270" s="2240">
        <f>ROUND(I270,2)+(ROUND(I270,2)*J270)</f>
        <v>6.9114260000000005</v>
      </c>
      <c r="L270" s="2241">
        <f>ROUND(Q270,2)</f>
        <v>55.280000000000001</v>
      </c>
      <c r="M270" s="2235" t="s">
        <v>19</v>
      </c>
      <c r="N270" s="2235" t="s">
        <v>37</v>
      </c>
      <c r="O270" s="2235" t="s">
        <v>675</v>
      </c>
      <c r="P270" s="2242">
        <v>8</v>
      </c>
      <c r="Q270" s="2243">
        <f>ROUND(K270,2)*P270</f>
        <v>55.280000000000001</v>
      </c>
    </row>
    <row r="271" ht="45" customHeight="1">
      <c r="A271" s="2244" t="s">
        <v>21</v>
      </c>
      <c r="B271" s="2244" t="s">
        <v>754</v>
      </c>
      <c r="C271" s="2244" t="s">
        <v>33</v>
      </c>
      <c r="D271" s="2244" t="s">
        <v>755</v>
      </c>
      <c r="E271" s="2244" t="s">
        <v>756</v>
      </c>
      <c r="F271" s="2245">
        <f>P271</f>
        <v>2</v>
      </c>
      <c r="G271" s="2244" t="s">
        <v>26</v>
      </c>
      <c r="H271" s="2246">
        <v>862.59000000000003</v>
      </c>
      <c r="I271" s="2247">
        <v>862.59000000000003</v>
      </c>
      <c r="J271" s="2248">
        <v>0.22109999999999999</v>
      </c>
      <c r="K271" s="2249">
        <f>ROUND(I271,2)+(ROUND(I271,2)*J271)</f>
        <v>1053.3086490000001</v>
      </c>
      <c r="L271" s="2250">
        <f>ROUND(Q271,2)</f>
        <v>2106.6199999999999</v>
      </c>
      <c r="M271" s="2244" t="s">
        <v>19</v>
      </c>
      <c r="N271" s="2244" t="s">
        <v>37</v>
      </c>
      <c r="O271" s="2244" t="s">
        <v>675</v>
      </c>
      <c r="P271" s="2251">
        <v>2</v>
      </c>
      <c r="Q271" s="2252">
        <f>ROUND(K271,2)*P271</f>
        <v>2106.6199999999999</v>
      </c>
    </row>
    <row r="272" ht="45" customHeight="1">
      <c r="A272" s="2253" t="s">
        <v>21</v>
      </c>
      <c r="B272" s="2253" t="s">
        <v>757</v>
      </c>
      <c r="C272" s="2253" t="s">
        <v>33</v>
      </c>
      <c r="D272" s="2253" t="s">
        <v>758</v>
      </c>
      <c r="E272" s="2253" t="s">
        <v>759</v>
      </c>
      <c r="F272" s="2254">
        <f>P272</f>
        <v>74.099999999999994</v>
      </c>
      <c r="G272" s="2253" t="s">
        <v>109</v>
      </c>
      <c r="H272" s="2255">
        <v>14.970000000000001</v>
      </c>
      <c r="I272" s="2256">
        <v>14.970000000000001</v>
      </c>
      <c r="J272" s="2257">
        <v>0.22109999999999999</v>
      </c>
      <c r="K272" s="2258">
        <f>ROUND(I272,2)+(ROUND(I272,2)*J272)</f>
        <v>18.279866999999999</v>
      </c>
      <c r="L272" s="2259">
        <f>ROUND(Q272,2)</f>
        <v>1354.55</v>
      </c>
      <c r="M272" s="2253" t="s">
        <v>19</v>
      </c>
      <c r="N272" s="2253" t="s">
        <v>37</v>
      </c>
      <c r="O272" s="2253" t="s">
        <v>675</v>
      </c>
      <c r="P272" s="2260">
        <v>74.099999999999994</v>
      </c>
      <c r="Q272" s="2261">
        <f>ROUND(K272,2)*P272</f>
        <v>1354.548</v>
      </c>
    </row>
    <row r="273" ht="45" customHeight="1">
      <c r="A273" s="2262" t="s">
        <v>21</v>
      </c>
      <c r="B273" s="2262" t="s">
        <v>760</v>
      </c>
      <c r="C273" s="2262" t="s">
        <v>33</v>
      </c>
      <c r="D273" s="2262" t="s">
        <v>761</v>
      </c>
      <c r="E273" s="2262" t="s">
        <v>762</v>
      </c>
      <c r="F273" s="2263">
        <f>P273</f>
        <v>42.909999999999997</v>
      </c>
      <c r="G273" s="2262" t="s">
        <v>109</v>
      </c>
      <c r="H273" s="2264">
        <v>20.32</v>
      </c>
      <c r="I273" s="2265">
        <v>20.32</v>
      </c>
      <c r="J273" s="2266">
        <v>0.22109999999999999</v>
      </c>
      <c r="K273" s="2267">
        <f>ROUND(I273,2)+(ROUND(I273,2)*J273)</f>
        <v>24.812752</v>
      </c>
      <c r="L273" s="2268">
        <f>ROUND(Q273,2)</f>
        <v>1064.5999999999999</v>
      </c>
      <c r="M273" s="2262" t="s">
        <v>19</v>
      </c>
      <c r="N273" s="2262" t="s">
        <v>37</v>
      </c>
      <c r="O273" s="2262" t="s">
        <v>675</v>
      </c>
      <c r="P273" s="2269">
        <v>42.909999999999997</v>
      </c>
      <c r="Q273" s="2270">
        <f>ROUND(K273,2)*P273</f>
        <v>1064.5971</v>
      </c>
    </row>
    <row r="274" ht="45" customHeight="1">
      <c r="A274" s="2271" t="s">
        <v>21</v>
      </c>
      <c r="B274" s="2271" t="s">
        <v>763</v>
      </c>
      <c r="C274" s="2271" t="s">
        <v>33</v>
      </c>
      <c r="D274" s="2271" t="s">
        <v>764</v>
      </c>
      <c r="E274" s="2271" t="s">
        <v>765</v>
      </c>
      <c r="F274" s="2272">
        <f>P274</f>
        <v>24</v>
      </c>
      <c r="G274" s="2271" t="s">
        <v>26</v>
      </c>
      <c r="H274" s="2273">
        <v>10.48</v>
      </c>
      <c r="I274" s="2274">
        <v>10.48</v>
      </c>
      <c r="J274" s="2275">
        <v>0.22109999999999999</v>
      </c>
      <c r="K274" s="2276">
        <f>ROUND(I274,2)+(ROUND(I274,2)*J274)</f>
        <v>12.797128000000001</v>
      </c>
      <c r="L274" s="2277">
        <f>ROUND(Q274,2)</f>
        <v>307.19999999999999</v>
      </c>
      <c r="M274" s="2271" t="s">
        <v>19</v>
      </c>
      <c r="N274" s="2271" t="s">
        <v>37</v>
      </c>
      <c r="O274" s="2271" t="s">
        <v>675</v>
      </c>
      <c r="P274" s="2278">
        <v>24</v>
      </c>
      <c r="Q274" s="2279">
        <f>ROUND(K274,2)*P274</f>
        <v>307.20000000000005</v>
      </c>
    </row>
    <row r="275" ht="45" customHeight="1">
      <c r="A275" s="2280" t="s">
        <v>21</v>
      </c>
      <c r="B275" s="2280" t="s">
        <v>766</v>
      </c>
      <c r="C275" s="2280" t="s">
        <v>33</v>
      </c>
      <c r="D275" s="2280" t="s">
        <v>767</v>
      </c>
      <c r="E275" s="2280" t="s">
        <v>768</v>
      </c>
      <c r="F275" s="2281">
        <f>P275</f>
        <v>10</v>
      </c>
      <c r="G275" s="2280" t="s">
        <v>26</v>
      </c>
      <c r="H275" s="2282">
        <v>13.279999999999999</v>
      </c>
      <c r="I275" s="2283">
        <v>13.279999999999999</v>
      </c>
      <c r="J275" s="2284">
        <v>0.22109999999999999</v>
      </c>
      <c r="K275" s="2285">
        <f>ROUND(I275,2)+(ROUND(I275,2)*J275)</f>
        <v>16.216207999999998</v>
      </c>
      <c r="L275" s="2286">
        <f>ROUND(Q275,2)</f>
        <v>162.19999999999999</v>
      </c>
      <c r="M275" s="2280" t="s">
        <v>19</v>
      </c>
      <c r="N275" s="2280" t="s">
        <v>37</v>
      </c>
      <c r="O275" s="2280" t="s">
        <v>675</v>
      </c>
      <c r="P275" s="2287">
        <v>10</v>
      </c>
      <c r="Q275" s="2288">
        <f>ROUND(K275,2)*P275</f>
        <v>162.19999999999999</v>
      </c>
    </row>
    <row r="276" ht="45" customHeight="1">
      <c r="A276" s="2289" t="s">
        <v>21</v>
      </c>
      <c r="B276" s="2289" t="s">
        <v>769</v>
      </c>
      <c r="C276" s="2289" t="s">
        <v>33</v>
      </c>
      <c r="D276" s="2289" t="s">
        <v>770</v>
      </c>
      <c r="E276" s="2289" t="s">
        <v>771</v>
      </c>
      <c r="F276" s="2290">
        <f>P276</f>
        <v>10</v>
      </c>
      <c r="G276" s="2289" t="s">
        <v>26</v>
      </c>
      <c r="H276" s="2291">
        <v>39.630000000000003</v>
      </c>
      <c r="I276" s="2292">
        <v>39.630000000000003</v>
      </c>
      <c r="J276" s="2293">
        <v>0.22109999999999999</v>
      </c>
      <c r="K276" s="2294">
        <f>ROUND(I276,2)+(ROUND(I276,2)*J276)</f>
        <v>48.392193000000006</v>
      </c>
      <c r="L276" s="2295">
        <f>ROUND(Q276,2)</f>
        <v>483.89999999999998</v>
      </c>
      <c r="M276" s="2289" t="s">
        <v>19</v>
      </c>
      <c r="N276" s="2289" t="s">
        <v>37</v>
      </c>
      <c r="O276" s="2289" t="s">
        <v>675</v>
      </c>
      <c r="P276" s="2296">
        <v>10</v>
      </c>
      <c r="Q276" s="2297">
        <f>ROUND(K276,2)*P276</f>
        <v>483.89999999999998</v>
      </c>
    </row>
    <row r="277" ht="45" customHeight="1">
      <c r="A277" s="2298" t="s">
        <v>21</v>
      </c>
      <c r="B277" s="2298" t="s">
        <v>772</v>
      </c>
      <c r="C277" s="2298" t="s">
        <v>33</v>
      </c>
      <c r="D277" s="2298" t="s">
        <v>731</v>
      </c>
      <c r="E277" s="2298" t="s">
        <v>732</v>
      </c>
      <c r="F277" s="2299">
        <f>P277</f>
        <v>16</v>
      </c>
      <c r="G277" s="2298" t="s">
        <v>26</v>
      </c>
      <c r="H277" s="2300">
        <v>11.42</v>
      </c>
      <c r="I277" s="2301">
        <v>11.42</v>
      </c>
      <c r="J277" s="2302">
        <v>0.22109999999999999</v>
      </c>
      <c r="K277" s="2303">
        <f>ROUND(I277,2)+(ROUND(I277,2)*J277)</f>
        <v>13.944962</v>
      </c>
      <c r="L277" s="2304">
        <f>ROUND(Q277,2)</f>
        <v>223.03999999999999</v>
      </c>
      <c r="M277" s="2298" t="s">
        <v>19</v>
      </c>
      <c r="N277" s="2298" t="s">
        <v>37</v>
      </c>
      <c r="O277" s="2298" t="s">
        <v>675</v>
      </c>
      <c r="P277" s="2305">
        <v>16</v>
      </c>
      <c r="Q277" s="2306">
        <f>ROUND(K277,2)*P277</f>
        <v>223.03999999999999</v>
      </c>
    </row>
    <row r="278" ht="45" customHeight="1">
      <c r="A278" s="2307" t="s">
        <v>21</v>
      </c>
      <c r="B278" s="2307" t="s">
        <v>773</v>
      </c>
      <c r="C278" s="2307" t="s">
        <v>33</v>
      </c>
      <c r="D278" s="2307" t="s">
        <v>774</v>
      </c>
      <c r="E278" s="2307" t="s">
        <v>775</v>
      </c>
      <c r="F278" s="2308">
        <f>P278</f>
        <v>1</v>
      </c>
      <c r="G278" s="2307" t="s">
        <v>26</v>
      </c>
      <c r="H278" s="2309">
        <v>497.64999999999998</v>
      </c>
      <c r="I278" s="2310">
        <v>497.64999999999998</v>
      </c>
      <c r="J278" s="2311">
        <v>0.22109999999999999</v>
      </c>
      <c r="K278" s="2312">
        <f>ROUND(I278,2)+(ROUND(I278,2)*J278)</f>
        <v>607.68041499999993</v>
      </c>
      <c r="L278" s="2313">
        <f>ROUND(Q278,2)</f>
        <v>607.67999999999995</v>
      </c>
      <c r="M278" s="2307" t="s">
        <v>19</v>
      </c>
      <c r="N278" s="2307" t="s">
        <v>37</v>
      </c>
      <c r="O278" s="2307" t="s">
        <v>675</v>
      </c>
      <c r="P278" s="2314">
        <v>1</v>
      </c>
      <c r="Q278" s="2315">
        <f>ROUND(K278,2)*P278</f>
        <v>607.67999999999995</v>
      </c>
    </row>
    <row r="279" ht="45" customHeight="1">
      <c r="A279" s="2317" t="s">
        <v>17</v>
      </c>
      <c r="B279" s="2317" t="s">
        <v>776</v>
      </c>
      <c r="C279" s="2317" t="s">
        <v>19</v>
      </c>
      <c r="D279" s="2317" t="s">
        <v>19</v>
      </c>
      <c r="E279" s="2317" t="s">
        <v>777</v>
      </c>
      <c r="F279" s="2317" t="s">
        <v>19</v>
      </c>
      <c r="G279" s="2317" t="s">
        <v>19</v>
      </c>
      <c r="H279" s="2317" t="s">
        <v>19</v>
      </c>
      <c r="I279" s="2317" t="s">
        <v>19</v>
      </c>
      <c r="J279" s="2317" t="s">
        <v>19</v>
      </c>
      <c r="K279" s="2317" t="s">
        <v>19</v>
      </c>
      <c r="L279" s="2318">
        <f>ROUND(L280,2)+ROUND(L281,2)+ROUND(L282,2)+ROUND(L283,2)+ROUND(L284,2)+ROUND(L285,2)+ROUND(L286,2)+ROUND(L287,2)+ROUND(L288,2)+ROUND(L289,2)+ROUND(L290,2)+ROUND(L291,2)+ROUND(L292,2)+ROUND(L293,2)+ROUND(L294,2)+ROUND(L295,2)+ROUND(L296,2)+ROUND(L297,2)+ROUND(L298,2)+ROUND(L299,2)+ROUND(L300,2)+ROUND(L301,2)+ROUND(L302,2)+ROUND(L303,2)+ROUND(L304,2)+ROUND(L305,2)+ROUND(L306,2)+ROUND(L307,2)+ROUND(L308,2)+ROUND(L309,2)+ROUND(L310,2)</f>
        <v>14944.01</v>
      </c>
      <c r="M279" s="2317" t="s">
        <v>19</v>
      </c>
      <c r="N279" s="2317" t="s">
        <v>19</v>
      </c>
      <c r="O279" s="2317" t="s">
        <v>19</v>
      </c>
      <c r="P279" s="2317" t="s">
        <v>19</v>
      </c>
      <c r="Q279" s="2317" t="s">
        <v>19</v>
      </c>
    </row>
    <row r="280" ht="45" customHeight="1">
      <c r="A280" s="2319" t="s">
        <v>21</v>
      </c>
      <c r="B280" s="2319" t="s">
        <v>778</v>
      </c>
      <c r="C280" s="2319" t="s">
        <v>33</v>
      </c>
      <c r="D280" s="2319" t="s">
        <v>779</v>
      </c>
      <c r="E280" s="2319" t="s">
        <v>780</v>
      </c>
      <c r="F280" s="2320">
        <f>P280</f>
        <v>10</v>
      </c>
      <c r="G280" s="2319" t="s">
        <v>26</v>
      </c>
      <c r="H280" s="2321">
        <v>78.879999999999995</v>
      </c>
      <c r="I280" s="2322">
        <v>78.879999999999995</v>
      </c>
      <c r="J280" s="2323">
        <v>0.22109999999999999</v>
      </c>
      <c r="K280" s="2324">
        <f>ROUND(I280,2)+(ROUND(I280,2)*J280)</f>
        <v>96.320368000000002</v>
      </c>
      <c r="L280" s="2325">
        <f>ROUND(Q280,2)</f>
        <v>963.20000000000005</v>
      </c>
      <c r="M280" s="2319" t="s">
        <v>19</v>
      </c>
      <c r="N280" s="2319" t="s">
        <v>37</v>
      </c>
      <c r="O280" s="2319" t="s">
        <v>675</v>
      </c>
      <c r="P280" s="2326">
        <v>10</v>
      </c>
      <c r="Q280" s="2327">
        <f>ROUND(K280,2)*P280</f>
        <v>963.19999999999993</v>
      </c>
    </row>
    <row r="281" ht="45" customHeight="1">
      <c r="A281" s="2328" t="s">
        <v>21</v>
      </c>
      <c r="B281" s="2328" t="s">
        <v>781</v>
      </c>
      <c r="C281" s="2328" t="s">
        <v>33</v>
      </c>
      <c r="D281" s="2328" t="s">
        <v>782</v>
      </c>
      <c r="E281" s="2328" t="s">
        <v>783</v>
      </c>
      <c r="F281" s="2329">
        <f>P281</f>
        <v>6</v>
      </c>
      <c r="G281" s="2328" t="s">
        <v>26</v>
      </c>
      <c r="H281" s="2330">
        <v>120.41</v>
      </c>
      <c r="I281" s="2331">
        <v>120.41</v>
      </c>
      <c r="J281" s="2332">
        <v>0.22109999999999999</v>
      </c>
      <c r="K281" s="2333">
        <f>ROUND(I281,2)+(ROUND(I281,2)*J281)</f>
        <v>147.03265099999999</v>
      </c>
      <c r="L281" s="2334">
        <f>ROUND(Q281,2)</f>
        <v>882.17999999999995</v>
      </c>
      <c r="M281" s="2328" t="s">
        <v>19</v>
      </c>
      <c r="N281" s="2328" t="s">
        <v>37</v>
      </c>
      <c r="O281" s="2328" t="s">
        <v>675</v>
      </c>
      <c r="P281" s="2335">
        <v>6</v>
      </c>
      <c r="Q281" s="2336">
        <f>ROUND(K281,2)*P281</f>
        <v>882.18000000000006</v>
      </c>
    </row>
    <row r="282" ht="45" customHeight="1">
      <c r="A282" s="2337" t="s">
        <v>21</v>
      </c>
      <c r="B282" s="2337" t="s">
        <v>784</v>
      </c>
      <c r="C282" s="2337" t="s">
        <v>33</v>
      </c>
      <c r="D282" s="2337" t="s">
        <v>785</v>
      </c>
      <c r="E282" s="2337" t="s">
        <v>786</v>
      </c>
      <c r="F282" s="2338">
        <f>P282</f>
        <v>6</v>
      </c>
      <c r="G282" s="2337" t="s">
        <v>787</v>
      </c>
      <c r="H282" s="2339">
        <v>110.14</v>
      </c>
      <c r="I282" s="2340">
        <v>110.14</v>
      </c>
      <c r="J282" s="2341">
        <v>0.22109999999999999</v>
      </c>
      <c r="K282" s="2342">
        <f>ROUND(I282,2)+(ROUND(I282,2)*J282)</f>
        <v>134.49195399999999</v>
      </c>
      <c r="L282" s="2343">
        <f>ROUND(Q282,2)</f>
        <v>806.94000000000005</v>
      </c>
      <c r="M282" s="2337" t="s">
        <v>19</v>
      </c>
      <c r="N282" s="2337" t="s">
        <v>37</v>
      </c>
      <c r="O282" s="2337" t="s">
        <v>675</v>
      </c>
      <c r="P282" s="2344">
        <v>6</v>
      </c>
      <c r="Q282" s="2345">
        <f>ROUND(K282,2)*P282</f>
        <v>806.94000000000005</v>
      </c>
    </row>
    <row r="283" ht="45" customHeight="1">
      <c r="A283" s="2346" t="s">
        <v>21</v>
      </c>
      <c r="B283" s="2346" t="s">
        <v>788</v>
      </c>
      <c r="C283" s="2346" t="s">
        <v>33</v>
      </c>
      <c r="D283" s="2346" t="s">
        <v>789</v>
      </c>
      <c r="E283" s="2346" t="s">
        <v>790</v>
      </c>
      <c r="F283" s="2347">
        <f>P283</f>
        <v>5</v>
      </c>
      <c r="G283" s="2346" t="s">
        <v>26</v>
      </c>
      <c r="H283" s="2348">
        <v>705.73000000000002</v>
      </c>
      <c r="I283" s="2349">
        <v>705.73000000000002</v>
      </c>
      <c r="J283" s="2350">
        <v>0.22109999999999999</v>
      </c>
      <c r="K283" s="2351">
        <f>ROUND(I283,2)+(ROUND(I283,2)*J283)</f>
        <v>861.76690299999996</v>
      </c>
      <c r="L283" s="2352">
        <f>ROUND(Q283,2)</f>
        <v>4308.8500000000004</v>
      </c>
      <c r="M283" s="2346" t="s">
        <v>19</v>
      </c>
      <c r="N283" s="2346" t="s">
        <v>37</v>
      </c>
      <c r="O283" s="2346" t="s">
        <v>675</v>
      </c>
      <c r="P283" s="2353">
        <v>5</v>
      </c>
      <c r="Q283" s="2354">
        <f>ROUND(K283,2)*P283</f>
        <v>4308.8500000000004</v>
      </c>
    </row>
    <row r="284" ht="45" customHeight="1">
      <c r="A284" s="2355" t="s">
        <v>21</v>
      </c>
      <c r="B284" s="2355" t="s">
        <v>791</v>
      </c>
      <c r="C284" s="2355" t="s">
        <v>33</v>
      </c>
      <c r="D284" s="2355" t="s">
        <v>792</v>
      </c>
      <c r="E284" s="2355" t="s">
        <v>793</v>
      </c>
      <c r="F284" s="2356">
        <f>P284</f>
        <v>4</v>
      </c>
      <c r="G284" s="2355" t="s">
        <v>26</v>
      </c>
      <c r="H284" s="2357">
        <v>56.700000000000003</v>
      </c>
      <c r="I284" s="2358">
        <v>56.700000000000003</v>
      </c>
      <c r="J284" s="2359">
        <v>0.22109999999999999</v>
      </c>
      <c r="K284" s="2360">
        <f>ROUND(I284,2)+(ROUND(I284,2)*J284)</f>
        <v>69.236370000000008</v>
      </c>
      <c r="L284" s="2361">
        <f>ROUND(Q284,2)</f>
        <v>276.95999999999998</v>
      </c>
      <c r="M284" s="2355" t="s">
        <v>19</v>
      </c>
      <c r="N284" s="2355" t="s">
        <v>37</v>
      </c>
      <c r="O284" s="2355" t="s">
        <v>675</v>
      </c>
      <c r="P284" s="2362">
        <v>4</v>
      </c>
      <c r="Q284" s="2363">
        <f>ROUND(K284,2)*P284</f>
        <v>276.95999999999998</v>
      </c>
    </row>
    <row r="285" ht="45" customHeight="1">
      <c r="A285" s="2364" t="s">
        <v>21</v>
      </c>
      <c r="B285" s="2364" t="s">
        <v>794</v>
      </c>
      <c r="C285" s="2364" t="s">
        <v>33</v>
      </c>
      <c r="D285" s="2364" t="s">
        <v>795</v>
      </c>
      <c r="E285" s="2364" t="s">
        <v>796</v>
      </c>
      <c r="F285" s="2365">
        <f>P285</f>
        <v>7</v>
      </c>
      <c r="G285" s="2364" t="s">
        <v>26</v>
      </c>
      <c r="H285" s="2366">
        <v>38.380000000000003</v>
      </c>
      <c r="I285" s="2367">
        <v>38.380000000000003</v>
      </c>
      <c r="J285" s="2368">
        <v>0.22109999999999999</v>
      </c>
      <c r="K285" s="2369">
        <f>ROUND(I285,2)+(ROUND(I285,2)*J285)</f>
        <v>46.865818000000004</v>
      </c>
      <c r="L285" s="2370">
        <f>ROUND(Q285,2)</f>
        <v>328.08999999999997</v>
      </c>
      <c r="M285" s="2364" t="s">
        <v>19</v>
      </c>
      <c r="N285" s="2364" t="s">
        <v>37</v>
      </c>
      <c r="O285" s="2364" t="s">
        <v>675</v>
      </c>
      <c r="P285" s="2371">
        <v>7</v>
      </c>
      <c r="Q285" s="2372">
        <f>ROUND(K285,2)*P285</f>
        <v>328.08999999999997</v>
      </c>
    </row>
    <row r="286" ht="45" customHeight="1">
      <c r="A286" s="2373" t="s">
        <v>21</v>
      </c>
      <c r="B286" s="2373" t="s">
        <v>797</v>
      </c>
      <c r="C286" s="2373" t="s">
        <v>33</v>
      </c>
      <c r="D286" s="2373" t="s">
        <v>798</v>
      </c>
      <c r="E286" s="2373" t="s">
        <v>799</v>
      </c>
      <c r="F286" s="2374">
        <f>P286</f>
        <v>10</v>
      </c>
      <c r="G286" s="2373" t="s">
        <v>26</v>
      </c>
      <c r="H286" s="2375">
        <v>16.629999999999999</v>
      </c>
      <c r="I286" s="2376">
        <v>16.629999999999999</v>
      </c>
      <c r="J286" s="2377">
        <v>0.22109999999999999</v>
      </c>
      <c r="K286" s="2378">
        <f>ROUND(I286,2)+(ROUND(I286,2)*J286)</f>
        <v>20.306892999999999</v>
      </c>
      <c r="L286" s="2379">
        <f>ROUND(Q286,2)</f>
        <v>203.09999999999999</v>
      </c>
      <c r="M286" s="2373" t="s">
        <v>19</v>
      </c>
      <c r="N286" s="2373" t="s">
        <v>37</v>
      </c>
      <c r="O286" s="2373" t="s">
        <v>675</v>
      </c>
      <c r="P286" s="2380">
        <v>10</v>
      </c>
      <c r="Q286" s="2381">
        <f>ROUND(K286,2)*P286</f>
        <v>203.09999999999999</v>
      </c>
    </row>
    <row r="287" ht="45" customHeight="1">
      <c r="A287" s="2382" t="s">
        <v>21</v>
      </c>
      <c r="B287" s="2382" t="s">
        <v>800</v>
      </c>
      <c r="C287" s="2382" t="s">
        <v>61</v>
      </c>
      <c r="D287" s="2382" t="s">
        <v>801</v>
      </c>
      <c r="E287" s="2382" t="s">
        <v>802</v>
      </c>
      <c r="F287" s="2383">
        <f>P287</f>
        <v>2</v>
      </c>
      <c r="G287" s="2382" t="s">
        <v>26</v>
      </c>
      <c r="H287" s="2384">
        <v>10.19</v>
      </c>
      <c r="I287" s="2385">
        <v>10.19</v>
      </c>
      <c r="J287" s="2386">
        <v>0.22109999999999999</v>
      </c>
      <c r="K287" s="2387">
        <f>ROUND(I287,2)+(ROUND(I287,2)*J287)</f>
        <v>12.443009</v>
      </c>
      <c r="L287" s="2388">
        <f>ROUND(Q287,2)</f>
        <v>24.879999999999999</v>
      </c>
      <c r="M287" s="2382" t="s">
        <v>19</v>
      </c>
      <c r="N287" s="2382" t="s">
        <v>37</v>
      </c>
      <c r="O287" s="2382" t="s">
        <v>675</v>
      </c>
      <c r="P287" s="2389">
        <v>2</v>
      </c>
      <c r="Q287" s="2390">
        <f>ROUND(K287,2)*P287</f>
        <v>24.879999999999999</v>
      </c>
    </row>
    <row r="288" ht="45" customHeight="1">
      <c r="A288" s="2391" t="s">
        <v>21</v>
      </c>
      <c r="B288" s="2391" t="s">
        <v>803</v>
      </c>
      <c r="C288" s="2391" t="s">
        <v>33</v>
      </c>
      <c r="D288" s="2391" t="s">
        <v>804</v>
      </c>
      <c r="E288" s="2391" t="s">
        <v>805</v>
      </c>
      <c r="F288" s="2392">
        <f>P288</f>
        <v>18</v>
      </c>
      <c r="G288" s="2391" t="s">
        <v>26</v>
      </c>
      <c r="H288" s="2393">
        <v>12.369999999999999</v>
      </c>
      <c r="I288" s="2394">
        <v>12.369999999999999</v>
      </c>
      <c r="J288" s="2395">
        <v>0.22109999999999999</v>
      </c>
      <c r="K288" s="2396">
        <f>ROUND(I288,2)+(ROUND(I288,2)*J288)</f>
        <v>15.105006999999999</v>
      </c>
      <c r="L288" s="2397">
        <f>ROUND(Q288,2)</f>
        <v>271.98000000000002</v>
      </c>
      <c r="M288" s="2391" t="s">
        <v>19</v>
      </c>
      <c r="N288" s="2391" t="s">
        <v>37</v>
      </c>
      <c r="O288" s="2391" t="s">
        <v>675</v>
      </c>
      <c r="P288" s="2398">
        <v>18</v>
      </c>
      <c r="Q288" s="2399">
        <f>ROUND(K288,2)*P288</f>
        <v>271.98000000000002</v>
      </c>
    </row>
    <row r="289" ht="45" customHeight="1">
      <c r="A289" s="2400" t="s">
        <v>21</v>
      </c>
      <c r="B289" s="2400" t="s">
        <v>806</v>
      </c>
      <c r="C289" s="2400" t="s">
        <v>61</v>
      </c>
      <c r="D289" s="2400" t="s">
        <v>807</v>
      </c>
      <c r="E289" s="2400" t="s">
        <v>808</v>
      </c>
      <c r="F289" s="2401">
        <f>P289</f>
        <v>2</v>
      </c>
      <c r="G289" s="2400" t="s">
        <v>26</v>
      </c>
      <c r="H289" s="2402">
        <v>9.5</v>
      </c>
      <c r="I289" s="2403">
        <v>9.5</v>
      </c>
      <c r="J289" s="2404">
        <v>0.22109999999999999</v>
      </c>
      <c r="K289" s="2405">
        <f>ROUND(I289,2)+(ROUND(I289,2)*J289)</f>
        <v>11.60045</v>
      </c>
      <c r="L289" s="2406">
        <f>ROUND(Q289,2)</f>
        <v>23.199999999999999</v>
      </c>
      <c r="M289" s="2400" t="s">
        <v>19</v>
      </c>
      <c r="N289" s="2400" t="s">
        <v>37</v>
      </c>
      <c r="O289" s="2400" t="s">
        <v>675</v>
      </c>
      <c r="P289" s="2407">
        <v>2</v>
      </c>
      <c r="Q289" s="2408">
        <f>ROUND(K289,2)*P289</f>
        <v>23.199999999999999</v>
      </c>
    </row>
    <row r="290" ht="45" customHeight="1">
      <c r="A290" s="2409" t="s">
        <v>21</v>
      </c>
      <c r="B290" s="2409" t="s">
        <v>809</v>
      </c>
      <c r="C290" s="2409" t="s">
        <v>33</v>
      </c>
      <c r="D290" s="2409" t="s">
        <v>810</v>
      </c>
      <c r="E290" s="2409" t="s">
        <v>811</v>
      </c>
      <c r="F290" s="2410">
        <f>P290</f>
        <v>4</v>
      </c>
      <c r="G290" s="2409" t="s">
        <v>26</v>
      </c>
      <c r="H290" s="2411">
        <v>48.530000000000001</v>
      </c>
      <c r="I290" s="2412">
        <v>48.530000000000001</v>
      </c>
      <c r="J290" s="2413">
        <v>0.22109999999999999</v>
      </c>
      <c r="K290" s="2414">
        <f>ROUND(I290,2)+(ROUND(I290,2)*J290)</f>
        <v>59.259982999999998</v>
      </c>
      <c r="L290" s="2415">
        <f>ROUND(Q290,2)</f>
        <v>237.03999999999999</v>
      </c>
      <c r="M290" s="2409" t="s">
        <v>19</v>
      </c>
      <c r="N290" s="2409" t="s">
        <v>37</v>
      </c>
      <c r="O290" s="2409" t="s">
        <v>675</v>
      </c>
      <c r="P290" s="2416">
        <v>4</v>
      </c>
      <c r="Q290" s="2417">
        <f>ROUND(K290,2)*P290</f>
        <v>237.03999999999999</v>
      </c>
    </row>
    <row r="291" ht="45" customHeight="1">
      <c r="A291" s="2418" t="s">
        <v>21</v>
      </c>
      <c r="B291" s="2418" t="s">
        <v>812</v>
      </c>
      <c r="C291" s="2418" t="s">
        <v>61</v>
      </c>
      <c r="D291" s="2418" t="s">
        <v>813</v>
      </c>
      <c r="E291" s="2418" t="s">
        <v>814</v>
      </c>
      <c r="F291" s="2419">
        <f>P291</f>
        <v>2</v>
      </c>
      <c r="G291" s="2418" t="s">
        <v>26</v>
      </c>
      <c r="H291" s="2420">
        <v>9</v>
      </c>
      <c r="I291" s="2421">
        <v>9</v>
      </c>
      <c r="J291" s="2422">
        <v>0.22109999999999999</v>
      </c>
      <c r="K291" s="2423">
        <f>ROUND(I291,2)+(ROUND(I291,2)*J291)</f>
        <v>10.9899</v>
      </c>
      <c r="L291" s="2424">
        <f>ROUND(Q291,2)</f>
        <v>21.98</v>
      </c>
      <c r="M291" s="2418" t="s">
        <v>19</v>
      </c>
      <c r="N291" s="2418" t="s">
        <v>37</v>
      </c>
      <c r="O291" s="2418" t="s">
        <v>675</v>
      </c>
      <c r="P291" s="2425">
        <v>2</v>
      </c>
      <c r="Q291" s="2426">
        <f>ROUND(K291,2)*P291</f>
        <v>21.98</v>
      </c>
    </row>
    <row r="292" ht="45" customHeight="1">
      <c r="A292" s="2427" t="s">
        <v>21</v>
      </c>
      <c r="B292" s="2427" t="s">
        <v>815</v>
      </c>
      <c r="C292" s="2427" t="s">
        <v>33</v>
      </c>
      <c r="D292" s="2427" t="s">
        <v>816</v>
      </c>
      <c r="E292" s="2427" t="s">
        <v>817</v>
      </c>
      <c r="F292" s="2428">
        <f>P292</f>
        <v>4</v>
      </c>
      <c r="G292" s="2427" t="s">
        <v>26</v>
      </c>
      <c r="H292" s="2429">
        <v>44.93</v>
      </c>
      <c r="I292" s="2430">
        <v>44.93</v>
      </c>
      <c r="J292" s="2431">
        <v>0.22109999999999999</v>
      </c>
      <c r="K292" s="2432">
        <f>ROUND(I292,2)+(ROUND(I292,2)*J292)</f>
        <v>54.864023000000003</v>
      </c>
      <c r="L292" s="2433">
        <f>ROUND(Q292,2)</f>
        <v>219.44</v>
      </c>
      <c r="M292" s="2427" t="s">
        <v>19</v>
      </c>
      <c r="N292" s="2427" t="s">
        <v>37</v>
      </c>
      <c r="O292" s="2427" t="s">
        <v>675</v>
      </c>
      <c r="P292" s="2434">
        <v>4</v>
      </c>
      <c r="Q292" s="2435">
        <f>ROUND(K292,2)*P292</f>
        <v>219.44</v>
      </c>
    </row>
    <row r="293" ht="45" customHeight="1">
      <c r="A293" s="2436" t="s">
        <v>21</v>
      </c>
      <c r="B293" s="2436" t="s">
        <v>818</v>
      </c>
      <c r="C293" s="2436" t="s">
        <v>61</v>
      </c>
      <c r="D293" s="2436" t="s">
        <v>819</v>
      </c>
      <c r="E293" s="2436" t="s">
        <v>820</v>
      </c>
      <c r="F293" s="2437">
        <f>P293</f>
        <v>12</v>
      </c>
      <c r="G293" s="2436" t="s">
        <v>26</v>
      </c>
      <c r="H293" s="2438">
        <v>34.310000000000002</v>
      </c>
      <c r="I293" s="2439">
        <v>34.310000000000002</v>
      </c>
      <c r="J293" s="2440">
        <v>0.22109999999999999</v>
      </c>
      <c r="K293" s="2441">
        <f>ROUND(I293,2)+(ROUND(I293,2)*J293)</f>
        <v>41.895941000000001</v>
      </c>
      <c r="L293" s="2442">
        <f>ROUND(Q293,2)</f>
        <v>502.80000000000001</v>
      </c>
      <c r="M293" s="2436" t="s">
        <v>19</v>
      </c>
      <c r="N293" s="2436" t="s">
        <v>37</v>
      </c>
      <c r="O293" s="2436" t="s">
        <v>675</v>
      </c>
      <c r="P293" s="2443">
        <v>12</v>
      </c>
      <c r="Q293" s="2444">
        <f>ROUND(K293,2)*P293</f>
        <v>502.79999999999995</v>
      </c>
    </row>
    <row r="294" ht="45" customHeight="1">
      <c r="A294" s="2445" t="s">
        <v>21</v>
      </c>
      <c r="B294" s="2445" t="s">
        <v>821</v>
      </c>
      <c r="C294" s="2445" t="s">
        <v>33</v>
      </c>
      <c r="D294" s="2445" t="s">
        <v>822</v>
      </c>
      <c r="E294" s="2445" t="s">
        <v>823</v>
      </c>
      <c r="F294" s="2446">
        <f>P294</f>
        <v>2</v>
      </c>
      <c r="G294" s="2445" t="s">
        <v>26</v>
      </c>
      <c r="H294" s="2447">
        <v>46.469999999999999</v>
      </c>
      <c r="I294" s="2448">
        <v>46.469999999999999</v>
      </c>
      <c r="J294" s="2449">
        <v>0.22109999999999999</v>
      </c>
      <c r="K294" s="2450">
        <f>ROUND(I294,2)+(ROUND(I294,2)*J294)</f>
        <v>56.744517000000002</v>
      </c>
      <c r="L294" s="2451">
        <f>ROUND(Q294,2)</f>
        <v>113.48</v>
      </c>
      <c r="M294" s="2445" t="s">
        <v>19</v>
      </c>
      <c r="N294" s="2445" t="s">
        <v>37</v>
      </c>
      <c r="O294" s="2445" t="s">
        <v>675</v>
      </c>
      <c r="P294" s="2452">
        <v>2</v>
      </c>
      <c r="Q294" s="2453">
        <f>ROUND(K294,2)*P294</f>
        <v>113.48</v>
      </c>
    </row>
    <row r="295" ht="45" customHeight="1">
      <c r="A295" s="2454" t="s">
        <v>21</v>
      </c>
      <c r="B295" s="2454" t="s">
        <v>824</v>
      </c>
      <c r="C295" s="2454" t="s">
        <v>33</v>
      </c>
      <c r="D295" s="2454" t="s">
        <v>825</v>
      </c>
      <c r="E295" s="2454" t="s">
        <v>826</v>
      </c>
      <c r="F295" s="2455">
        <f>P295</f>
        <v>2</v>
      </c>
      <c r="G295" s="2454" t="s">
        <v>26</v>
      </c>
      <c r="H295" s="2456">
        <v>19.77</v>
      </c>
      <c r="I295" s="2457">
        <v>19.77</v>
      </c>
      <c r="J295" s="2458">
        <v>0.22109999999999999</v>
      </c>
      <c r="K295" s="2459">
        <f>ROUND(I295,2)+(ROUND(I295,2)*J295)</f>
        <v>24.141147</v>
      </c>
      <c r="L295" s="2460">
        <f>ROUND(Q295,2)</f>
        <v>48.280000000000001</v>
      </c>
      <c r="M295" s="2454" t="s">
        <v>19</v>
      </c>
      <c r="N295" s="2454" t="s">
        <v>37</v>
      </c>
      <c r="O295" s="2454" t="s">
        <v>675</v>
      </c>
      <c r="P295" s="2461">
        <v>2</v>
      </c>
      <c r="Q295" s="2462">
        <f>ROUND(K295,2)*P295</f>
        <v>48.280000000000001</v>
      </c>
    </row>
    <row r="296" ht="45" customHeight="1">
      <c r="A296" s="2463" t="s">
        <v>21</v>
      </c>
      <c r="B296" s="2463" t="s">
        <v>827</v>
      </c>
      <c r="C296" s="2463" t="s">
        <v>33</v>
      </c>
      <c r="D296" s="2463" t="s">
        <v>828</v>
      </c>
      <c r="E296" s="2463" t="s">
        <v>829</v>
      </c>
      <c r="F296" s="2464">
        <f>P296</f>
        <v>12</v>
      </c>
      <c r="G296" s="2463" t="s">
        <v>26</v>
      </c>
      <c r="H296" s="2465">
        <v>13.18</v>
      </c>
      <c r="I296" s="2466">
        <v>13.18</v>
      </c>
      <c r="J296" s="2467">
        <v>0.22109999999999999</v>
      </c>
      <c r="K296" s="2468">
        <f>ROUND(I296,2)+(ROUND(I296,2)*J296)</f>
        <v>16.094097999999999</v>
      </c>
      <c r="L296" s="2469">
        <f>ROUND(Q296,2)</f>
        <v>193.08000000000001</v>
      </c>
      <c r="M296" s="2463" t="s">
        <v>19</v>
      </c>
      <c r="N296" s="2463" t="s">
        <v>37</v>
      </c>
      <c r="O296" s="2463" t="s">
        <v>675</v>
      </c>
      <c r="P296" s="2470">
        <v>12</v>
      </c>
      <c r="Q296" s="2471">
        <f>ROUND(K296,2)*P296</f>
        <v>193.07999999999998</v>
      </c>
    </row>
    <row r="297" ht="45" customHeight="1">
      <c r="A297" s="2472" t="s">
        <v>21</v>
      </c>
      <c r="B297" s="2472" t="s">
        <v>830</v>
      </c>
      <c r="C297" s="2472" t="s">
        <v>33</v>
      </c>
      <c r="D297" s="2472" t="s">
        <v>831</v>
      </c>
      <c r="E297" s="2472" t="s">
        <v>832</v>
      </c>
      <c r="F297" s="2473">
        <f>P297</f>
        <v>6.8200000000000003</v>
      </c>
      <c r="G297" s="2472" t="s">
        <v>109</v>
      </c>
      <c r="H297" s="2474">
        <v>24.829999999999998</v>
      </c>
      <c r="I297" s="2475">
        <v>24.829999999999998</v>
      </c>
      <c r="J297" s="2476">
        <v>0.22109999999999999</v>
      </c>
      <c r="K297" s="2477">
        <f>ROUND(I297,2)+(ROUND(I297,2)*J297)</f>
        <v>30.319913</v>
      </c>
      <c r="L297" s="2478">
        <f>ROUND(Q297,2)</f>
        <v>206.78</v>
      </c>
      <c r="M297" s="2472" t="s">
        <v>19</v>
      </c>
      <c r="N297" s="2472" t="s">
        <v>37</v>
      </c>
      <c r="O297" s="2472" t="s">
        <v>675</v>
      </c>
      <c r="P297" s="2479">
        <v>6.8200000000000003</v>
      </c>
      <c r="Q297" s="2480">
        <f>ROUND(K297,2)*P297</f>
        <v>206.78240000000002</v>
      </c>
    </row>
    <row r="298" ht="45" customHeight="1">
      <c r="A298" s="2481" t="s">
        <v>21</v>
      </c>
      <c r="B298" s="2481" t="s">
        <v>833</v>
      </c>
      <c r="C298" s="2481" t="s">
        <v>33</v>
      </c>
      <c r="D298" s="2481" t="s">
        <v>834</v>
      </c>
      <c r="E298" s="2481" t="s">
        <v>835</v>
      </c>
      <c r="F298" s="2482">
        <f>P298</f>
        <v>4</v>
      </c>
      <c r="G298" s="2481" t="s">
        <v>26</v>
      </c>
      <c r="H298" s="2483">
        <v>27.98</v>
      </c>
      <c r="I298" s="2484">
        <v>27.98</v>
      </c>
      <c r="J298" s="2485">
        <v>0.22109999999999999</v>
      </c>
      <c r="K298" s="2486">
        <f>ROUND(I298,2)+(ROUND(I298,2)*J298)</f>
        <v>34.166378000000002</v>
      </c>
      <c r="L298" s="2487">
        <f>ROUND(Q298,2)</f>
        <v>136.68000000000001</v>
      </c>
      <c r="M298" s="2481" t="s">
        <v>19</v>
      </c>
      <c r="N298" s="2481" t="s">
        <v>37</v>
      </c>
      <c r="O298" s="2481" t="s">
        <v>675</v>
      </c>
      <c r="P298" s="2488">
        <v>4</v>
      </c>
      <c r="Q298" s="2489">
        <f>ROUND(K298,2)*P298</f>
        <v>136.68000000000001</v>
      </c>
    </row>
    <row r="299" ht="45" customHeight="1">
      <c r="A299" s="2490" t="s">
        <v>21</v>
      </c>
      <c r="B299" s="2490" t="s">
        <v>836</v>
      </c>
      <c r="C299" s="2490" t="s">
        <v>33</v>
      </c>
      <c r="D299" s="2490" t="s">
        <v>837</v>
      </c>
      <c r="E299" s="2490" t="s">
        <v>838</v>
      </c>
      <c r="F299" s="2491">
        <f>P299</f>
        <v>6</v>
      </c>
      <c r="G299" s="2490" t="s">
        <v>26</v>
      </c>
      <c r="H299" s="2492">
        <v>19.25</v>
      </c>
      <c r="I299" s="2493">
        <v>19.25</v>
      </c>
      <c r="J299" s="2494">
        <v>0.22109999999999999</v>
      </c>
      <c r="K299" s="2495">
        <f>ROUND(I299,2)+(ROUND(I299,2)*J299)</f>
        <v>23.506174999999999</v>
      </c>
      <c r="L299" s="2496">
        <f>ROUND(Q299,2)</f>
        <v>141.06</v>
      </c>
      <c r="M299" s="2490" t="s">
        <v>19</v>
      </c>
      <c r="N299" s="2490" t="s">
        <v>37</v>
      </c>
      <c r="O299" s="2490" t="s">
        <v>675</v>
      </c>
      <c r="P299" s="2497">
        <v>6</v>
      </c>
      <c r="Q299" s="2498">
        <f>ROUND(K299,2)*P299</f>
        <v>141.06</v>
      </c>
    </row>
    <row r="300" ht="45" customHeight="1">
      <c r="A300" s="2499" t="s">
        <v>21</v>
      </c>
      <c r="B300" s="2499" t="s">
        <v>839</v>
      </c>
      <c r="C300" s="2499" t="s">
        <v>33</v>
      </c>
      <c r="D300" s="2499" t="s">
        <v>840</v>
      </c>
      <c r="E300" s="2499" t="s">
        <v>841</v>
      </c>
      <c r="F300" s="2500">
        <f>P300</f>
        <v>4</v>
      </c>
      <c r="G300" s="2499" t="s">
        <v>26</v>
      </c>
      <c r="H300" s="2501">
        <v>18.710000000000001</v>
      </c>
      <c r="I300" s="2502">
        <v>18.710000000000001</v>
      </c>
      <c r="J300" s="2503">
        <v>0.22109999999999999</v>
      </c>
      <c r="K300" s="2504">
        <f>ROUND(I300,2)+(ROUND(I300,2)*J300)</f>
        <v>22.846781</v>
      </c>
      <c r="L300" s="2505">
        <f>ROUND(Q300,2)</f>
        <v>91.400000000000006</v>
      </c>
      <c r="M300" s="2499" t="s">
        <v>19</v>
      </c>
      <c r="N300" s="2499" t="s">
        <v>37</v>
      </c>
      <c r="O300" s="2499" t="s">
        <v>675</v>
      </c>
      <c r="P300" s="2506">
        <v>4</v>
      </c>
      <c r="Q300" s="2507">
        <f>ROUND(K300,2)*P300</f>
        <v>91.400000000000006</v>
      </c>
    </row>
    <row r="301" ht="45" customHeight="1">
      <c r="A301" s="2508" t="s">
        <v>21</v>
      </c>
      <c r="B301" s="2508" t="s">
        <v>842</v>
      </c>
      <c r="C301" s="2508" t="s">
        <v>33</v>
      </c>
      <c r="D301" s="2508" t="s">
        <v>843</v>
      </c>
      <c r="E301" s="2508" t="s">
        <v>844</v>
      </c>
      <c r="F301" s="2509">
        <f>P301</f>
        <v>8</v>
      </c>
      <c r="G301" s="2508" t="s">
        <v>26</v>
      </c>
      <c r="H301" s="2510">
        <v>24.780000000000001</v>
      </c>
      <c r="I301" s="2511">
        <v>24.780000000000001</v>
      </c>
      <c r="J301" s="2512">
        <v>0.22109999999999999</v>
      </c>
      <c r="K301" s="2513">
        <f>ROUND(I301,2)+(ROUND(I301,2)*J301)</f>
        <v>30.258858</v>
      </c>
      <c r="L301" s="2514">
        <f>ROUND(Q301,2)</f>
        <v>242.08000000000001</v>
      </c>
      <c r="M301" s="2508" t="s">
        <v>19</v>
      </c>
      <c r="N301" s="2508" t="s">
        <v>37</v>
      </c>
      <c r="O301" s="2508" t="s">
        <v>675</v>
      </c>
      <c r="P301" s="2515">
        <v>8</v>
      </c>
      <c r="Q301" s="2516">
        <f>ROUND(K301,2)*P301</f>
        <v>242.08000000000001</v>
      </c>
    </row>
    <row r="302" ht="45" customHeight="1">
      <c r="A302" s="2517" t="s">
        <v>21</v>
      </c>
      <c r="B302" s="2517" t="s">
        <v>845</v>
      </c>
      <c r="C302" s="2517" t="s">
        <v>33</v>
      </c>
      <c r="D302" s="2517" t="s">
        <v>846</v>
      </c>
      <c r="E302" s="2517" t="s">
        <v>847</v>
      </c>
      <c r="F302" s="2518">
        <f>P302</f>
        <v>4</v>
      </c>
      <c r="G302" s="2517" t="s">
        <v>26</v>
      </c>
      <c r="H302" s="2519">
        <v>56.829999999999998</v>
      </c>
      <c r="I302" s="2520">
        <v>56.829999999999998</v>
      </c>
      <c r="J302" s="2521">
        <v>0.22109999999999999</v>
      </c>
      <c r="K302" s="2522">
        <f>ROUND(I302,2)+(ROUND(I302,2)*J302)</f>
        <v>69.395112999999995</v>
      </c>
      <c r="L302" s="2523">
        <f>ROUND(Q302,2)</f>
        <v>277.60000000000002</v>
      </c>
      <c r="M302" s="2517" t="s">
        <v>19</v>
      </c>
      <c r="N302" s="2517" t="s">
        <v>37</v>
      </c>
      <c r="O302" s="2517" t="s">
        <v>675</v>
      </c>
      <c r="P302" s="2524">
        <v>4</v>
      </c>
      <c r="Q302" s="2525">
        <f>ROUND(K302,2)*P302</f>
        <v>277.60000000000002</v>
      </c>
    </row>
    <row r="303" ht="45" customHeight="1">
      <c r="A303" s="2526" t="s">
        <v>21</v>
      </c>
      <c r="B303" s="2526" t="s">
        <v>848</v>
      </c>
      <c r="C303" s="2526" t="s">
        <v>61</v>
      </c>
      <c r="D303" s="2526" t="s">
        <v>849</v>
      </c>
      <c r="E303" s="2526" t="s">
        <v>850</v>
      </c>
      <c r="F303" s="2527">
        <f>P303</f>
        <v>4</v>
      </c>
      <c r="G303" s="2526" t="s">
        <v>26</v>
      </c>
      <c r="H303" s="2528">
        <v>14.550000000000001</v>
      </c>
      <c r="I303" s="2529">
        <v>14.550000000000001</v>
      </c>
      <c r="J303" s="2530">
        <v>0.22109999999999999</v>
      </c>
      <c r="K303" s="2531">
        <f>ROUND(I303,2)+(ROUND(I303,2)*J303)</f>
        <v>17.767005000000001</v>
      </c>
      <c r="L303" s="2532">
        <f>ROUND(Q303,2)</f>
        <v>71.079999999999998</v>
      </c>
      <c r="M303" s="2526" t="s">
        <v>19</v>
      </c>
      <c r="N303" s="2526" t="s">
        <v>37</v>
      </c>
      <c r="O303" s="2526" t="s">
        <v>675</v>
      </c>
      <c r="P303" s="2533">
        <v>4</v>
      </c>
      <c r="Q303" s="2534">
        <f>ROUND(K303,2)*P303</f>
        <v>71.079999999999998</v>
      </c>
    </row>
    <row r="304" ht="45" customHeight="1">
      <c r="A304" s="2535" t="s">
        <v>21</v>
      </c>
      <c r="B304" s="2535" t="s">
        <v>851</v>
      </c>
      <c r="C304" s="2535" t="s">
        <v>33</v>
      </c>
      <c r="D304" s="2535" t="s">
        <v>852</v>
      </c>
      <c r="E304" s="2535" t="s">
        <v>853</v>
      </c>
      <c r="F304" s="2536">
        <f>P304</f>
        <v>22</v>
      </c>
      <c r="G304" s="2535" t="s">
        <v>26</v>
      </c>
      <c r="H304" s="2537">
        <v>25.52</v>
      </c>
      <c r="I304" s="2538">
        <v>25.52</v>
      </c>
      <c r="J304" s="2539">
        <v>0.22109999999999999</v>
      </c>
      <c r="K304" s="2540">
        <f>ROUND(I304,2)+(ROUND(I304,2)*J304)</f>
        <v>31.162472000000001</v>
      </c>
      <c r="L304" s="2541">
        <f>ROUND(Q304,2)</f>
        <v>685.51999999999998</v>
      </c>
      <c r="M304" s="2535" t="s">
        <v>19</v>
      </c>
      <c r="N304" s="2535" t="s">
        <v>37</v>
      </c>
      <c r="O304" s="2535" t="s">
        <v>675</v>
      </c>
      <c r="P304" s="2542">
        <v>22</v>
      </c>
      <c r="Q304" s="2543">
        <f>ROUND(K304,2)*P304</f>
        <v>685.51999999999998</v>
      </c>
    </row>
    <row r="305" ht="45" customHeight="1">
      <c r="A305" s="2544" t="s">
        <v>21</v>
      </c>
      <c r="B305" s="2544" t="s">
        <v>854</v>
      </c>
      <c r="C305" s="2544" t="s">
        <v>33</v>
      </c>
      <c r="D305" s="2544" t="s">
        <v>855</v>
      </c>
      <c r="E305" s="2544" t="s">
        <v>856</v>
      </c>
      <c r="F305" s="2545">
        <f>P305</f>
        <v>26</v>
      </c>
      <c r="G305" s="2544" t="s">
        <v>26</v>
      </c>
      <c r="H305" s="2546">
        <v>11.91</v>
      </c>
      <c r="I305" s="2547">
        <v>11.91</v>
      </c>
      <c r="J305" s="2548">
        <v>0.22109999999999999</v>
      </c>
      <c r="K305" s="2549">
        <f>ROUND(I305,2)+(ROUND(I305,2)*J305)</f>
        <v>14.543301</v>
      </c>
      <c r="L305" s="2550">
        <f>ROUND(Q305,2)</f>
        <v>378.04000000000002</v>
      </c>
      <c r="M305" s="2544" t="s">
        <v>19</v>
      </c>
      <c r="N305" s="2544" t="s">
        <v>37</v>
      </c>
      <c r="O305" s="2544" t="s">
        <v>675</v>
      </c>
      <c r="P305" s="2551">
        <v>26</v>
      </c>
      <c r="Q305" s="2552">
        <f>ROUND(K305,2)*P305</f>
        <v>378.03999999999996</v>
      </c>
    </row>
    <row r="306" ht="45" customHeight="1">
      <c r="A306" s="2553" t="s">
        <v>21</v>
      </c>
      <c r="B306" s="2553" t="s">
        <v>857</v>
      </c>
      <c r="C306" s="2553" t="s">
        <v>33</v>
      </c>
      <c r="D306" s="2553" t="s">
        <v>858</v>
      </c>
      <c r="E306" s="2553" t="s">
        <v>859</v>
      </c>
      <c r="F306" s="2554">
        <f>P306</f>
        <v>2</v>
      </c>
      <c r="G306" s="2553" t="s">
        <v>26</v>
      </c>
      <c r="H306" s="2555">
        <v>24.719999999999999</v>
      </c>
      <c r="I306" s="2556">
        <v>24.719999999999999</v>
      </c>
      <c r="J306" s="2557">
        <v>0.22109999999999999</v>
      </c>
      <c r="K306" s="2558">
        <f>ROUND(I306,2)+(ROUND(I306,2)*J306)</f>
        <v>30.185592</v>
      </c>
      <c r="L306" s="2559">
        <f>ROUND(Q306,2)</f>
        <v>60.380000000000003</v>
      </c>
      <c r="M306" s="2553" t="s">
        <v>19</v>
      </c>
      <c r="N306" s="2553" t="s">
        <v>37</v>
      </c>
      <c r="O306" s="2553" t="s">
        <v>675</v>
      </c>
      <c r="P306" s="2560">
        <v>2</v>
      </c>
      <c r="Q306" s="2561">
        <f>ROUND(K306,2)*P306</f>
        <v>60.380000000000003</v>
      </c>
    </row>
    <row r="307" ht="45" customHeight="1">
      <c r="A307" s="2562" t="s">
        <v>21</v>
      </c>
      <c r="B307" s="2562" t="s">
        <v>860</v>
      </c>
      <c r="C307" s="2562" t="s">
        <v>33</v>
      </c>
      <c r="D307" s="2562" t="s">
        <v>861</v>
      </c>
      <c r="E307" s="2562" t="s">
        <v>862</v>
      </c>
      <c r="F307" s="2563">
        <f>P307</f>
        <v>40.719999999999999</v>
      </c>
      <c r="G307" s="2562" t="s">
        <v>109</v>
      </c>
      <c r="H307" s="2564">
        <v>41.740000000000002</v>
      </c>
      <c r="I307" s="2565">
        <v>41.740000000000002</v>
      </c>
      <c r="J307" s="2566">
        <v>0.22109999999999999</v>
      </c>
      <c r="K307" s="2567">
        <f>ROUND(I307,2)+(ROUND(I307,2)*J307)</f>
        <v>50.968714000000006</v>
      </c>
      <c r="L307" s="2568">
        <f>ROUND(Q307,2)</f>
        <v>2075.5</v>
      </c>
      <c r="M307" s="2562" t="s">
        <v>19</v>
      </c>
      <c r="N307" s="2562" t="s">
        <v>37</v>
      </c>
      <c r="O307" s="2562" t="s">
        <v>675</v>
      </c>
      <c r="P307" s="2569">
        <v>40.719999999999999</v>
      </c>
      <c r="Q307" s="2570">
        <f>ROUND(K307,2)*P307</f>
        <v>2075.4983999999999</v>
      </c>
    </row>
    <row r="308" ht="45" customHeight="1">
      <c r="A308" s="2571" t="s">
        <v>21</v>
      </c>
      <c r="B308" s="2571" t="s">
        <v>863</v>
      </c>
      <c r="C308" s="2571" t="s">
        <v>33</v>
      </c>
      <c r="D308" s="2571" t="s">
        <v>864</v>
      </c>
      <c r="E308" s="2571" t="s">
        <v>865</v>
      </c>
      <c r="F308" s="2572">
        <f>P308</f>
        <v>20.52</v>
      </c>
      <c r="G308" s="2571" t="s">
        <v>109</v>
      </c>
      <c r="H308" s="2573">
        <v>17.690000000000001</v>
      </c>
      <c r="I308" s="2574">
        <v>17.690000000000001</v>
      </c>
      <c r="J308" s="2575">
        <v>0.22109999999999999</v>
      </c>
      <c r="K308" s="2576">
        <f>ROUND(I308,2)+(ROUND(I308,2)*J308)</f>
        <v>21.601259000000002</v>
      </c>
      <c r="L308" s="2577">
        <f>ROUND(Q308,2)</f>
        <v>443.23000000000002</v>
      </c>
      <c r="M308" s="2571" t="s">
        <v>19</v>
      </c>
      <c r="N308" s="2571" t="s">
        <v>37</v>
      </c>
      <c r="O308" s="2571" t="s">
        <v>675</v>
      </c>
      <c r="P308" s="2578">
        <v>20.52</v>
      </c>
      <c r="Q308" s="2579">
        <f>ROUND(K308,2)*P308</f>
        <v>443.23200000000003</v>
      </c>
    </row>
    <row r="309" ht="45" customHeight="1">
      <c r="A309" s="2580" t="s">
        <v>21</v>
      </c>
      <c r="B309" s="2580" t="s">
        <v>866</v>
      </c>
      <c r="C309" s="2580" t="s">
        <v>33</v>
      </c>
      <c r="D309" s="2580" t="s">
        <v>831</v>
      </c>
      <c r="E309" s="2580" t="s">
        <v>832</v>
      </c>
      <c r="F309" s="2581">
        <f>P309</f>
        <v>19.300000000000001</v>
      </c>
      <c r="G309" s="2580" t="s">
        <v>109</v>
      </c>
      <c r="H309" s="2582">
        <v>24.829999999999998</v>
      </c>
      <c r="I309" s="2583">
        <v>24.829999999999998</v>
      </c>
      <c r="J309" s="2584">
        <v>0.22109999999999999</v>
      </c>
      <c r="K309" s="2585">
        <f>ROUND(I309,2)+(ROUND(I309,2)*J309)</f>
        <v>30.319913</v>
      </c>
      <c r="L309" s="2586">
        <f>ROUND(Q309,2)</f>
        <v>585.17999999999995</v>
      </c>
      <c r="M309" s="2580" t="s">
        <v>19</v>
      </c>
      <c r="N309" s="2580" t="s">
        <v>37</v>
      </c>
      <c r="O309" s="2580" t="s">
        <v>675</v>
      </c>
      <c r="P309" s="2587">
        <v>19.300000000000001</v>
      </c>
      <c r="Q309" s="2588">
        <f>ROUND(K309,2)*P309</f>
        <v>585.17600000000004</v>
      </c>
    </row>
    <row r="310" ht="45" customHeight="1">
      <c r="A310" s="2589" t="s">
        <v>21</v>
      </c>
      <c r="B310" s="2589" t="s">
        <v>867</v>
      </c>
      <c r="C310" s="2589" t="s">
        <v>33</v>
      </c>
      <c r="D310" s="2589" t="s">
        <v>868</v>
      </c>
      <c r="E310" s="2589" t="s">
        <v>869</v>
      </c>
      <c r="F310" s="2590">
        <f>P310</f>
        <v>4</v>
      </c>
      <c r="G310" s="2589" t="s">
        <v>26</v>
      </c>
      <c r="H310" s="2591">
        <v>25.390000000000001</v>
      </c>
      <c r="I310" s="2592">
        <v>25.390000000000001</v>
      </c>
      <c r="J310" s="2593">
        <v>0.22109999999999999</v>
      </c>
      <c r="K310" s="2594">
        <f>ROUND(I310,2)+(ROUND(I310,2)*J310)</f>
        <v>31.003729</v>
      </c>
      <c r="L310" s="2595">
        <f>ROUND(Q310,2)</f>
        <v>124</v>
      </c>
      <c r="M310" s="2589" t="s">
        <v>19</v>
      </c>
      <c r="N310" s="2589" t="s">
        <v>37</v>
      </c>
      <c r="O310" s="2589" t="s">
        <v>675</v>
      </c>
      <c r="P310" s="2596">
        <v>4</v>
      </c>
      <c r="Q310" s="2597">
        <f>ROUND(K310,2)*P310</f>
        <v>124</v>
      </c>
    </row>
    <row r="311" ht="45" customHeight="1">
      <c r="A311" s="2599" t="s">
        <v>17</v>
      </c>
      <c r="B311" s="2599" t="s">
        <v>870</v>
      </c>
      <c r="C311" s="2599" t="s">
        <v>19</v>
      </c>
      <c r="D311" s="2599" t="s">
        <v>19</v>
      </c>
      <c r="E311" s="2599" t="s">
        <v>871</v>
      </c>
      <c r="F311" s="2599" t="s">
        <v>19</v>
      </c>
      <c r="G311" s="2599" t="s">
        <v>19</v>
      </c>
      <c r="H311" s="2599" t="s">
        <v>19</v>
      </c>
      <c r="I311" s="2599" t="s">
        <v>19</v>
      </c>
      <c r="J311" s="2599" t="s">
        <v>19</v>
      </c>
      <c r="K311" s="2599" t="s">
        <v>19</v>
      </c>
      <c r="L311" s="2600">
        <f>ROUND(L312,2)+ROUND(L313,2)+ROUND(L314,2)+ROUND(L315,2)+ROUND(L316,2)+ROUND(L317,2)+ROUND(L318,2)+ROUND(L319,2)+ROUND(L320,2)+ROUND(L321,2)+ROUND(L322,2)+ROUND(L323,2)+ROUND(L324,2)+ROUND(L325,2)+ROUND(L326,2)+ROUND(L327,2)+ROUND(L328,2)+ROUND(L329,2)</f>
        <v>16879.25</v>
      </c>
      <c r="M311" s="2599" t="s">
        <v>19</v>
      </c>
      <c r="N311" s="2599" t="s">
        <v>19</v>
      </c>
      <c r="O311" s="2599" t="s">
        <v>19</v>
      </c>
      <c r="P311" s="2599" t="s">
        <v>19</v>
      </c>
      <c r="Q311" s="2599" t="s">
        <v>19</v>
      </c>
    </row>
    <row r="312" ht="45" customHeight="1">
      <c r="A312" s="2601" t="s">
        <v>21</v>
      </c>
      <c r="B312" s="2601" t="s">
        <v>872</v>
      </c>
      <c r="C312" s="2601" t="s">
        <v>33</v>
      </c>
      <c r="D312" s="2601" t="s">
        <v>482</v>
      </c>
      <c r="E312" s="2601" t="s">
        <v>483</v>
      </c>
      <c r="F312" s="2602">
        <f>P312</f>
        <v>10</v>
      </c>
      <c r="G312" s="2601" t="s">
        <v>42</v>
      </c>
      <c r="H312" s="2603">
        <v>9.25</v>
      </c>
      <c r="I312" s="2604">
        <v>9.25</v>
      </c>
      <c r="J312" s="2605">
        <v>0.22109999999999999</v>
      </c>
      <c r="K312" s="2606">
        <f>ROUND(I312,2)+(ROUND(I312,2)*J312)</f>
        <v>11.295175</v>
      </c>
      <c r="L312" s="2607">
        <f>ROUND(Q312,2)</f>
        <v>113</v>
      </c>
      <c r="M312" s="2601" t="s">
        <v>19</v>
      </c>
      <c r="N312" s="2601" t="s">
        <v>37</v>
      </c>
      <c r="O312" s="2601" t="s">
        <v>675</v>
      </c>
      <c r="P312" s="2608">
        <v>10</v>
      </c>
      <c r="Q312" s="2609">
        <f>ROUND(K312,2)*P312</f>
        <v>113</v>
      </c>
    </row>
    <row r="313" ht="45" customHeight="1">
      <c r="A313" s="2610" t="s">
        <v>21</v>
      </c>
      <c r="B313" s="2610" t="s">
        <v>873</v>
      </c>
      <c r="C313" s="2610" t="s">
        <v>33</v>
      </c>
      <c r="D313" s="2610" t="s">
        <v>874</v>
      </c>
      <c r="E313" s="2610" t="s">
        <v>875</v>
      </c>
      <c r="F313" s="2611">
        <f>P313</f>
        <v>17.219999999999999</v>
      </c>
      <c r="G313" s="2610" t="s">
        <v>64</v>
      </c>
      <c r="H313" s="2612">
        <v>3.5099999999999998</v>
      </c>
      <c r="I313" s="2613">
        <v>3.5099999999999998</v>
      </c>
      <c r="J313" s="2614">
        <v>0.22109999999999999</v>
      </c>
      <c r="K313" s="2615">
        <f>ROUND(I313,2)+(ROUND(I313,2)*J313)</f>
        <v>4.2860610000000001</v>
      </c>
      <c r="L313" s="2616">
        <f>ROUND(Q313,2)</f>
        <v>73.870000000000005</v>
      </c>
      <c r="M313" s="2610" t="s">
        <v>19</v>
      </c>
      <c r="N313" s="2610" t="s">
        <v>37</v>
      </c>
      <c r="O313" s="2610" t="s">
        <v>675</v>
      </c>
      <c r="P313" s="2617">
        <v>17.219999999999999</v>
      </c>
      <c r="Q313" s="2618">
        <f>ROUND(K313,2)*P313</f>
        <v>73.873800000000003</v>
      </c>
    </row>
    <row r="314" ht="45" customHeight="1">
      <c r="A314" s="2619" t="s">
        <v>21</v>
      </c>
      <c r="B314" s="2619" t="s">
        <v>876</v>
      </c>
      <c r="C314" s="2619" t="s">
        <v>33</v>
      </c>
      <c r="D314" s="2619" t="s">
        <v>877</v>
      </c>
      <c r="E314" s="2619" t="s">
        <v>878</v>
      </c>
      <c r="F314" s="2620">
        <f>P314</f>
        <v>3.3900000000000001</v>
      </c>
      <c r="G314" s="2619" t="s">
        <v>64</v>
      </c>
      <c r="H314" s="2621">
        <v>3.8100000000000001</v>
      </c>
      <c r="I314" s="2622">
        <v>3.8100000000000001</v>
      </c>
      <c r="J314" s="2623">
        <v>0.22109999999999999</v>
      </c>
      <c r="K314" s="2624">
        <f>ROUND(I314,2)+(ROUND(I314,2)*J314)</f>
        <v>4.6523909999999997</v>
      </c>
      <c r="L314" s="2625">
        <f>ROUND(Q314,2)</f>
        <v>15.76</v>
      </c>
      <c r="M314" s="2619" t="s">
        <v>19</v>
      </c>
      <c r="N314" s="2619" t="s">
        <v>37</v>
      </c>
      <c r="O314" s="2619" t="s">
        <v>675</v>
      </c>
      <c r="P314" s="2626">
        <v>3.3900000000000001</v>
      </c>
      <c r="Q314" s="2627">
        <f>ROUND(K314,2)*P314</f>
        <v>15.763500000000002</v>
      </c>
    </row>
    <row r="315" ht="45" customHeight="1">
      <c r="A315" s="2628" t="s">
        <v>21</v>
      </c>
      <c r="B315" s="2628" t="s">
        <v>879</v>
      </c>
      <c r="C315" s="2628" t="s">
        <v>33</v>
      </c>
      <c r="D315" s="2628" t="s">
        <v>880</v>
      </c>
      <c r="E315" s="2628" t="s">
        <v>881</v>
      </c>
      <c r="F315" s="2629">
        <f>P315</f>
        <v>9.1999999999999993</v>
      </c>
      <c r="G315" s="2628" t="s">
        <v>109</v>
      </c>
      <c r="H315" s="2630">
        <v>30.100000000000001</v>
      </c>
      <c r="I315" s="2631">
        <v>30.100000000000001</v>
      </c>
      <c r="J315" s="2632">
        <v>0.22109999999999999</v>
      </c>
      <c r="K315" s="2633">
        <f>ROUND(I315,2)+(ROUND(I315,2)*J315)</f>
        <v>36.755110000000002</v>
      </c>
      <c r="L315" s="2634">
        <f>ROUND(Q315,2)</f>
        <v>338.19</v>
      </c>
      <c r="M315" s="2628" t="s">
        <v>19</v>
      </c>
      <c r="N315" s="2628" t="s">
        <v>37</v>
      </c>
      <c r="O315" s="2628" t="s">
        <v>675</v>
      </c>
      <c r="P315" s="2635">
        <v>9.1999999999999993</v>
      </c>
      <c r="Q315" s="2636">
        <f>ROUND(K315,2)*P315</f>
        <v>338.19199999999995</v>
      </c>
    </row>
    <row r="316" ht="45" customHeight="1">
      <c r="A316" s="2637" t="s">
        <v>21</v>
      </c>
      <c r="B316" s="2637" t="s">
        <v>882</v>
      </c>
      <c r="C316" s="2637" t="s">
        <v>33</v>
      </c>
      <c r="D316" s="2637" t="s">
        <v>883</v>
      </c>
      <c r="E316" s="2637" t="s">
        <v>884</v>
      </c>
      <c r="F316" s="2638">
        <f>P316</f>
        <v>30.5</v>
      </c>
      <c r="G316" s="2637" t="s">
        <v>42</v>
      </c>
      <c r="H316" s="2639">
        <v>34.509999999999998</v>
      </c>
      <c r="I316" s="2640">
        <v>34.509999999999998</v>
      </c>
      <c r="J316" s="2641">
        <v>0.22109999999999999</v>
      </c>
      <c r="K316" s="2642">
        <f>ROUND(I316,2)+(ROUND(I316,2)*J316)</f>
        <v>42.140160999999999</v>
      </c>
      <c r="L316" s="2643">
        <f>ROUND(Q316,2)</f>
        <v>1285.27</v>
      </c>
      <c r="M316" s="2637" t="s">
        <v>19</v>
      </c>
      <c r="N316" s="2637" t="s">
        <v>37</v>
      </c>
      <c r="O316" s="2637" t="s">
        <v>675</v>
      </c>
      <c r="P316" s="2644">
        <v>30.5</v>
      </c>
      <c r="Q316" s="2645">
        <f>ROUND(K316,2)*P316</f>
        <v>1285.27</v>
      </c>
    </row>
    <row r="317" ht="45" customHeight="1">
      <c r="A317" s="2646" t="s">
        <v>21</v>
      </c>
      <c r="B317" s="2646" t="s">
        <v>885</v>
      </c>
      <c r="C317" s="2646" t="s">
        <v>61</v>
      </c>
      <c r="D317" s="2646" t="s">
        <v>886</v>
      </c>
      <c r="E317" s="2646" t="s">
        <v>887</v>
      </c>
      <c r="F317" s="2647">
        <f>P317</f>
        <v>0.28000000000000003</v>
      </c>
      <c r="G317" s="2646" t="s">
        <v>64</v>
      </c>
      <c r="H317" s="2648">
        <v>436.14999999999998</v>
      </c>
      <c r="I317" s="2649">
        <v>436.14999999999998</v>
      </c>
      <c r="J317" s="2650">
        <v>0.22109999999999999</v>
      </c>
      <c r="K317" s="2651">
        <f>ROUND(I317,2)+(ROUND(I317,2)*J317)</f>
        <v>532.58276499999999</v>
      </c>
      <c r="L317" s="2652">
        <f>ROUND(Q317,2)</f>
        <v>149.12</v>
      </c>
      <c r="M317" s="2646" t="s">
        <v>19</v>
      </c>
      <c r="N317" s="2646" t="s">
        <v>37</v>
      </c>
      <c r="O317" s="2646" t="s">
        <v>675</v>
      </c>
      <c r="P317" s="2653">
        <v>0.28000000000000003</v>
      </c>
      <c r="Q317" s="2654">
        <f>ROUND(K317,2)*P317</f>
        <v>149.12240000000003</v>
      </c>
    </row>
    <row r="318" ht="45" customHeight="1">
      <c r="A318" s="2655" t="s">
        <v>21</v>
      </c>
      <c r="B318" s="2655" t="s">
        <v>888</v>
      </c>
      <c r="C318" s="2655" t="s">
        <v>33</v>
      </c>
      <c r="D318" s="2655" t="s">
        <v>889</v>
      </c>
      <c r="E318" s="2655" t="s">
        <v>890</v>
      </c>
      <c r="F318" s="2656">
        <f>P318</f>
        <v>2.8399999999999999</v>
      </c>
      <c r="G318" s="2655" t="s">
        <v>64</v>
      </c>
      <c r="H318" s="2657">
        <v>2469.71</v>
      </c>
      <c r="I318" s="2658">
        <v>2469.71</v>
      </c>
      <c r="J318" s="2659">
        <v>0.22109999999999999</v>
      </c>
      <c r="K318" s="2660">
        <f>ROUND(I318,2)+(ROUND(I318,2)*J318)</f>
        <v>3015.7628810000001</v>
      </c>
      <c r="L318" s="2661">
        <f>ROUND(Q318,2)</f>
        <v>8564.7600000000002</v>
      </c>
      <c r="M318" s="2655" t="s">
        <v>19</v>
      </c>
      <c r="N318" s="2655" t="s">
        <v>37</v>
      </c>
      <c r="O318" s="2655" t="s">
        <v>675</v>
      </c>
      <c r="P318" s="2662">
        <v>2.8399999999999999</v>
      </c>
      <c r="Q318" s="2663">
        <f>ROUND(K318,2)*P318</f>
        <v>8564.7584000000006</v>
      </c>
    </row>
    <row r="319" ht="45" customHeight="1">
      <c r="A319" s="2664" t="s">
        <v>21</v>
      </c>
      <c r="B319" s="2664" t="s">
        <v>891</v>
      </c>
      <c r="C319" s="2664" t="s">
        <v>33</v>
      </c>
      <c r="D319" s="2664" t="s">
        <v>861</v>
      </c>
      <c r="E319" s="2664" t="s">
        <v>862</v>
      </c>
      <c r="F319" s="2665">
        <f>P319</f>
        <v>1.05</v>
      </c>
      <c r="G319" s="2664" t="s">
        <v>109</v>
      </c>
      <c r="H319" s="2666">
        <v>41.740000000000002</v>
      </c>
      <c r="I319" s="2667">
        <v>41.740000000000002</v>
      </c>
      <c r="J319" s="2668">
        <v>0.22109999999999999</v>
      </c>
      <c r="K319" s="2669">
        <f>ROUND(I319,2)+(ROUND(I319,2)*J319)</f>
        <v>50.968714000000006</v>
      </c>
      <c r="L319" s="2670">
        <f>ROUND(Q319,2)</f>
        <v>53.520000000000003</v>
      </c>
      <c r="M319" s="2664" t="s">
        <v>19</v>
      </c>
      <c r="N319" s="2664" t="s">
        <v>37</v>
      </c>
      <c r="O319" s="2664" t="s">
        <v>675</v>
      </c>
      <c r="P319" s="2671">
        <v>1.05</v>
      </c>
      <c r="Q319" s="2672">
        <f>ROUND(K319,2)*P319</f>
        <v>53.518500000000003</v>
      </c>
    </row>
    <row r="320" ht="45" customHeight="1">
      <c r="A320" s="2673" t="s">
        <v>21</v>
      </c>
      <c r="B320" s="2673" t="s">
        <v>892</v>
      </c>
      <c r="C320" s="2673" t="s">
        <v>61</v>
      </c>
      <c r="D320" s="2673" t="s">
        <v>893</v>
      </c>
      <c r="E320" s="2673" t="s">
        <v>894</v>
      </c>
      <c r="F320" s="2674">
        <f>P320</f>
        <v>2</v>
      </c>
      <c r="G320" s="2673" t="s">
        <v>26</v>
      </c>
      <c r="H320" s="2675">
        <v>47.700000000000003</v>
      </c>
      <c r="I320" s="2676">
        <v>47.700000000000003</v>
      </c>
      <c r="J320" s="2677">
        <v>0.22109999999999999</v>
      </c>
      <c r="K320" s="2678">
        <f>ROUND(I320,2)+(ROUND(I320,2)*J320)</f>
        <v>58.246470000000002</v>
      </c>
      <c r="L320" s="2679">
        <f>ROUND(Q320,2)</f>
        <v>116.5</v>
      </c>
      <c r="M320" s="2673" t="s">
        <v>19</v>
      </c>
      <c r="N320" s="2673" t="s">
        <v>37</v>
      </c>
      <c r="O320" s="2673" t="s">
        <v>675</v>
      </c>
      <c r="P320" s="2680">
        <v>2</v>
      </c>
      <c r="Q320" s="2681">
        <f>ROUND(K320,2)*P320</f>
        <v>116.5</v>
      </c>
    </row>
    <row r="321" ht="45" customHeight="1">
      <c r="A321" s="2682" t="s">
        <v>21</v>
      </c>
      <c r="B321" s="2682" t="s">
        <v>895</v>
      </c>
      <c r="C321" s="2682" t="s">
        <v>33</v>
      </c>
      <c r="D321" s="2682" t="s">
        <v>896</v>
      </c>
      <c r="E321" s="2682" t="s">
        <v>897</v>
      </c>
      <c r="F321" s="2683">
        <f>P321</f>
        <v>0.93999999999999995</v>
      </c>
      <c r="G321" s="2682" t="s">
        <v>42</v>
      </c>
      <c r="H321" s="2684">
        <v>234.22999999999999</v>
      </c>
      <c r="I321" s="2685">
        <v>234.22999999999999</v>
      </c>
      <c r="J321" s="2686">
        <v>0.22109999999999999</v>
      </c>
      <c r="K321" s="2687">
        <f>ROUND(I321,2)+(ROUND(I321,2)*J321)</f>
        <v>286.01825299999996</v>
      </c>
      <c r="L321" s="2688">
        <f>ROUND(Q321,2)</f>
        <v>268.86000000000001</v>
      </c>
      <c r="M321" s="2682" t="s">
        <v>19</v>
      </c>
      <c r="N321" s="2682" t="s">
        <v>37</v>
      </c>
      <c r="O321" s="2682" t="s">
        <v>675</v>
      </c>
      <c r="P321" s="2689">
        <v>0.93999999999999995</v>
      </c>
      <c r="Q321" s="2690">
        <f>ROUND(K321,2)*P321</f>
        <v>268.85879999999997</v>
      </c>
    </row>
    <row r="322" ht="45" customHeight="1">
      <c r="A322" s="2691" t="s">
        <v>21</v>
      </c>
      <c r="B322" s="2691" t="s">
        <v>898</v>
      </c>
      <c r="C322" s="2691" t="s">
        <v>33</v>
      </c>
      <c r="D322" s="2691" t="s">
        <v>318</v>
      </c>
      <c r="E322" s="2691" t="s">
        <v>319</v>
      </c>
      <c r="F322" s="2692">
        <f>P322</f>
        <v>16.960000000000001</v>
      </c>
      <c r="G322" s="2691" t="s">
        <v>42</v>
      </c>
      <c r="H322" s="2693">
        <v>7.3200000000000003</v>
      </c>
      <c r="I322" s="2694">
        <v>7.3200000000000003</v>
      </c>
      <c r="J322" s="2695">
        <v>0.22109999999999999</v>
      </c>
      <c r="K322" s="2696">
        <f>ROUND(I322,2)+(ROUND(I322,2)*J322)</f>
        <v>8.9384519999999998</v>
      </c>
      <c r="L322" s="2697">
        <f>ROUND(Q322,2)</f>
        <v>151.62</v>
      </c>
      <c r="M322" s="2691" t="s">
        <v>19</v>
      </c>
      <c r="N322" s="2691" t="s">
        <v>37</v>
      </c>
      <c r="O322" s="2691" t="s">
        <v>675</v>
      </c>
      <c r="P322" s="2698">
        <v>16.960000000000001</v>
      </c>
      <c r="Q322" s="2699">
        <f>ROUND(K322,2)*P322</f>
        <v>151.6224</v>
      </c>
    </row>
    <row r="323" ht="45" customHeight="1">
      <c r="A323" s="2700" t="s">
        <v>21</v>
      </c>
      <c r="B323" s="2700" t="s">
        <v>899</v>
      </c>
      <c r="C323" s="2700" t="s">
        <v>33</v>
      </c>
      <c r="D323" s="2700" t="s">
        <v>900</v>
      </c>
      <c r="E323" s="2700" t="s">
        <v>901</v>
      </c>
      <c r="F323" s="2701">
        <f>P323</f>
        <v>16.960000000000001</v>
      </c>
      <c r="G323" s="2700" t="s">
        <v>42</v>
      </c>
      <c r="H323" s="2702">
        <v>38.140000000000001</v>
      </c>
      <c r="I323" s="2703">
        <v>38.140000000000001</v>
      </c>
      <c r="J323" s="2704">
        <v>0.22109999999999999</v>
      </c>
      <c r="K323" s="2705">
        <f>ROUND(I323,2)+(ROUND(I323,2)*J323)</f>
        <v>46.572754000000003</v>
      </c>
      <c r="L323" s="2706">
        <f>ROUND(Q323,2)</f>
        <v>789.83000000000004</v>
      </c>
      <c r="M323" s="2700" t="s">
        <v>19</v>
      </c>
      <c r="N323" s="2700" t="s">
        <v>37</v>
      </c>
      <c r="O323" s="2700" t="s">
        <v>675</v>
      </c>
      <c r="P323" s="2707">
        <v>16.960000000000001</v>
      </c>
      <c r="Q323" s="2708">
        <f>ROUND(K323,2)*P323</f>
        <v>789.82720000000006</v>
      </c>
    </row>
    <row r="324" ht="45" customHeight="1">
      <c r="A324" s="2709" t="s">
        <v>21</v>
      </c>
      <c r="B324" s="2709" t="s">
        <v>902</v>
      </c>
      <c r="C324" s="2709" t="s">
        <v>33</v>
      </c>
      <c r="D324" s="2709" t="s">
        <v>903</v>
      </c>
      <c r="E324" s="2709" t="s">
        <v>904</v>
      </c>
      <c r="F324" s="2710">
        <f>P324</f>
        <v>18.07</v>
      </c>
      <c r="G324" s="2709" t="s">
        <v>42</v>
      </c>
      <c r="H324" s="2711">
        <v>47.829999999999998</v>
      </c>
      <c r="I324" s="2712">
        <v>47.829999999999998</v>
      </c>
      <c r="J324" s="2713">
        <v>0.22109999999999999</v>
      </c>
      <c r="K324" s="2714">
        <f>ROUND(I324,2)+(ROUND(I324,2)*J324)</f>
        <v>58.405212999999996</v>
      </c>
      <c r="L324" s="2715">
        <f>ROUND(Q324,2)</f>
        <v>1055.47</v>
      </c>
      <c r="M324" s="2709" t="s">
        <v>19</v>
      </c>
      <c r="N324" s="2709" t="s">
        <v>37</v>
      </c>
      <c r="O324" s="2709" t="s">
        <v>675</v>
      </c>
      <c r="P324" s="2716">
        <v>18.07</v>
      </c>
      <c r="Q324" s="2717">
        <f>ROUND(K324,2)*P324</f>
        <v>1055.4686999999999</v>
      </c>
    </row>
    <row r="325" ht="45" customHeight="1">
      <c r="A325" s="2718" t="s">
        <v>21</v>
      </c>
      <c r="B325" s="2718" t="s">
        <v>905</v>
      </c>
      <c r="C325" s="2718" t="s">
        <v>33</v>
      </c>
      <c r="D325" s="2718" t="s">
        <v>906</v>
      </c>
      <c r="E325" s="2718" t="s">
        <v>907</v>
      </c>
      <c r="F325" s="2719">
        <f>P325</f>
        <v>2</v>
      </c>
      <c r="G325" s="2718" t="s">
        <v>26</v>
      </c>
      <c r="H325" s="2720">
        <v>673.70000000000005</v>
      </c>
      <c r="I325" s="2721">
        <v>673.70000000000005</v>
      </c>
      <c r="J325" s="2722">
        <v>0.22109999999999999</v>
      </c>
      <c r="K325" s="2723">
        <f>ROUND(I325,2)+(ROUND(I325,2)*J325)</f>
        <v>822.65507000000002</v>
      </c>
      <c r="L325" s="2724">
        <f>ROUND(Q325,2)</f>
        <v>1645.3199999999999</v>
      </c>
      <c r="M325" s="2718" t="s">
        <v>19</v>
      </c>
      <c r="N325" s="2718" t="s">
        <v>37</v>
      </c>
      <c r="O325" s="2718" t="s">
        <v>675</v>
      </c>
      <c r="P325" s="2725">
        <v>2</v>
      </c>
      <c r="Q325" s="2726">
        <f>ROUND(K325,2)*P325</f>
        <v>1645.3199999999999</v>
      </c>
    </row>
    <row r="326" ht="45" customHeight="1">
      <c r="A326" s="2727" t="s">
        <v>21</v>
      </c>
      <c r="B326" s="2727" t="s">
        <v>908</v>
      </c>
      <c r="C326" s="2727" t="s">
        <v>33</v>
      </c>
      <c r="D326" s="2727" t="s">
        <v>327</v>
      </c>
      <c r="E326" s="2727" t="s">
        <v>909</v>
      </c>
      <c r="F326" s="2728">
        <f>P326</f>
        <v>7.4199999999999999</v>
      </c>
      <c r="G326" s="2727" t="s">
        <v>64</v>
      </c>
      <c r="H326" s="2729">
        <v>39.079999999999998</v>
      </c>
      <c r="I326" s="2730">
        <v>39.079999999999998</v>
      </c>
      <c r="J326" s="2731">
        <v>0.22109999999999999</v>
      </c>
      <c r="K326" s="2732">
        <f>ROUND(I326,2)+(ROUND(I326,2)*J326)</f>
        <v>47.720587999999999</v>
      </c>
      <c r="L326" s="2733">
        <f>ROUND(Q326,2)</f>
        <v>354.07999999999998</v>
      </c>
      <c r="M326" s="2727" t="s">
        <v>19</v>
      </c>
      <c r="N326" s="2727" t="s">
        <v>37</v>
      </c>
      <c r="O326" s="2727" t="s">
        <v>675</v>
      </c>
      <c r="P326" s="2734">
        <v>7.4199999999999999</v>
      </c>
      <c r="Q326" s="2735">
        <f>ROUND(K326,2)*P326</f>
        <v>354.08240000000001</v>
      </c>
    </row>
    <row r="327" ht="45" customHeight="1">
      <c r="A327" s="2736" t="s">
        <v>21</v>
      </c>
      <c r="B327" s="2736" t="s">
        <v>910</v>
      </c>
      <c r="C327" s="2736" t="s">
        <v>33</v>
      </c>
      <c r="D327" s="2736" t="s">
        <v>487</v>
      </c>
      <c r="E327" s="2736" t="s">
        <v>488</v>
      </c>
      <c r="F327" s="2737">
        <f>P327</f>
        <v>17.149999999999999</v>
      </c>
      <c r="G327" s="2736" t="s">
        <v>64</v>
      </c>
      <c r="H327" s="2738">
        <v>11.69</v>
      </c>
      <c r="I327" s="2739">
        <v>11.69</v>
      </c>
      <c r="J327" s="2740">
        <v>0.22109999999999999</v>
      </c>
      <c r="K327" s="2741">
        <f>ROUND(I327,2)+(ROUND(I327,2)*J327)</f>
        <v>14.274659</v>
      </c>
      <c r="L327" s="2742">
        <f>ROUND(Q327,2)</f>
        <v>244.72999999999999</v>
      </c>
      <c r="M327" s="2736" t="s">
        <v>19</v>
      </c>
      <c r="N327" s="2736" t="s">
        <v>37</v>
      </c>
      <c r="O327" s="2736" t="s">
        <v>675</v>
      </c>
      <c r="P327" s="2743">
        <v>17.149999999999999</v>
      </c>
      <c r="Q327" s="2744">
        <f>ROUND(K327,2)*P327</f>
        <v>244.73049999999998</v>
      </c>
    </row>
    <row r="328" ht="45" customHeight="1">
      <c r="A328" s="2745" t="s">
        <v>21</v>
      </c>
      <c r="B328" s="2745" t="s">
        <v>911</v>
      </c>
      <c r="C328" s="2745" t="s">
        <v>33</v>
      </c>
      <c r="D328" s="2745" t="s">
        <v>476</v>
      </c>
      <c r="E328" s="2745" t="s">
        <v>477</v>
      </c>
      <c r="F328" s="2746">
        <f>P328</f>
        <v>25.699999999999999</v>
      </c>
      <c r="G328" s="2745" t="s">
        <v>478</v>
      </c>
      <c r="H328" s="2747">
        <v>30</v>
      </c>
      <c r="I328" s="2748">
        <v>30</v>
      </c>
      <c r="J328" s="2749">
        <v>0.22109999999999999</v>
      </c>
      <c r="K328" s="2750">
        <f>ROUND(I328,2)+(ROUND(I328,2)*J328)</f>
        <v>36.633000000000003</v>
      </c>
      <c r="L328" s="2751">
        <f>ROUND(Q328,2)</f>
        <v>941.38999999999999</v>
      </c>
      <c r="M328" s="2745" t="s">
        <v>19</v>
      </c>
      <c r="N328" s="2745" t="s">
        <v>37</v>
      </c>
      <c r="O328" s="2745" t="s">
        <v>675</v>
      </c>
      <c r="P328" s="2752">
        <v>25.699999999999999</v>
      </c>
      <c r="Q328" s="2753">
        <f>ROUND(K328,2)*P328</f>
        <v>941.39100000000008</v>
      </c>
    </row>
    <row r="329" ht="45" customHeight="1">
      <c r="A329" s="2754" t="s">
        <v>21</v>
      </c>
      <c r="B329" s="2754" t="s">
        <v>912</v>
      </c>
      <c r="C329" s="2754" t="s">
        <v>33</v>
      </c>
      <c r="D329" s="2754" t="s">
        <v>490</v>
      </c>
      <c r="E329" s="2754" t="s">
        <v>473</v>
      </c>
      <c r="F329" s="2755">
        <f>P329</f>
        <v>747.87</v>
      </c>
      <c r="G329" s="2754" t="s">
        <v>474</v>
      </c>
      <c r="H329" s="2756">
        <v>0.79000000000000004</v>
      </c>
      <c r="I329" s="2757">
        <v>0.79000000000000004</v>
      </c>
      <c r="J329" s="2758">
        <v>0.22109999999999999</v>
      </c>
      <c r="K329" s="2759">
        <f>ROUND(I329,2)+(ROUND(I329,2)*J329)</f>
        <v>0.964669</v>
      </c>
      <c r="L329" s="2760">
        <f>ROUND(Q329,2)</f>
        <v>717.96000000000004</v>
      </c>
      <c r="M329" s="2754" t="s">
        <v>19</v>
      </c>
      <c r="N329" s="2754" t="s">
        <v>37</v>
      </c>
      <c r="O329" s="2754" t="s">
        <v>675</v>
      </c>
      <c r="P329" s="2761">
        <v>747.87</v>
      </c>
      <c r="Q329" s="2762">
        <f>ROUND(K329,2)*P329</f>
        <v>717.95519999999999</v>
      </c>
    </row>
    <row r="330" ht="45" customHeight="1">
      <c r="A330" s="2764" t="s">
        <v>17</v>
      </c>
      <c r="B330" s="2764" t="s">
        <v>913</v>
      </c>
      <c r="C330" s="2764" t="s">
        <v>19</v>
      </c>
      <c r="D330" s="2764" t="s">
        <v>19</v>
      </c>
      <c r="E330" s="2764" t="s">
        <v>914</v>
      </c>
      <c r="F330" s="2764" t="s">
        <v>19</v>
      </c>
      <c r="G330" s="2764" t="s">
        <v>19</v>
      </c>
      <c r="H330" s="2764" t="s">
        <v>19</v>
      </c>
      <c r="I330" s="2764" t="s">
        <v>19</v>
      </c>
      <c r="J330" s="2764" t="s">
        <v>19</v>
      </c>
      <c r="K330" s="2764" t="s">
        <v>19</v>
      </c>
      <c r="L330" s="2765">
        <f>ROUND(L331,2)+ROUND(L332,2)+ROUND(L333,2)+ROUND(L334,2)+ROUND(L335,2)+ROUND(L336,2)+ROUND(L337,2)+ROUND(L338,2)+ROUND(L339,2)+ROUND(L340,2)+ROUND(L341,2)+ROUND(L342,2)+ROUND(L343,2)+ROUND(L344,2)+ROUND(L345,2)+ROUND(L346,2)</f>
        <v>24180.860000000001</v>
      </c>
      <c r="M330" s="2764" t="s">
        <v>19</v>
      </c>
      <c r="N330" s="2764" t="s">
        <v>19</v>
      </c>
      <c r="O330" s="2764" t="s">
        <v>19</v>
      </c>
      <c r="P330" s="2764" t="s">
        <v>19</v>
      </c>
      <c r="Q330" s="2764" t="s">
        <v>19</v>
      </c>
    </row>
    <row r="331" ht="45" customHeight="1">
      <c r="A331" s="2766" t="s">
        <v>21</v>
      </c>
      <c r="B331" s="2766" t="s">
        <v>915</v>
      </c>
      <c r="C331" s="2766" t="s">
        <v>33</v>
      </c>
      <c r="D331" s="2766" t="s">
        <v>482</v>
      </c>
      <c r="E331" s="2766" t="s">
        <v>916</v>
      </c>
      <c r="F331" s="2767">
        <f>P331</f>
        <v>15</v>
      </c>
      <c r="G331" s="2766" t="s">
        <v>42</v>
      </c>
      <c r="H331" s="2768">
        <v>9.25</v>
      </c>
      <c r="I331" s="2769">
        <v>9.25</v>
      </c>
      <c r="J331" s="2770">
        <v>0.22109999999999999</v>
      </c>
      <c r="K331" s="2771">
        <f>ROUND(I331,2)+(ROUND(I331,2)*J331)</f>
        <v>11.295175</v>
      </c>
      <c r="L331" s="2772">
        <f>ROUND(Q331,2)</f>
        <v>169.5</v>
      </c>
      <c r="M331" s="2766" t="s">
        <v>19</v>
      </c>
      <c r="N331" s="2766" t="s">
        <v>37</v>
      </c>
      <c r="O331" s="2766" t="s">
        <v>675</v>
      </c>
      <c r="P331" s="2773">
        <v>15</v>
      </c>
      <c r="Q331" s="2774">
        <f>ROUND(K331,2)*P331</f>
        <v>169.5</v>
      </c>
    </row>
    <row r="332" ht="45" customHeight="1">
      <c r="A332" s="2775" t="s">
        <v>21</v>
      </c>
      <c r="B332" s="2775" t="s">
        <v>917</v>
      </c>
      <c r="C332" s="2775" t="s">
        <v>33</v>
      </c>
      <c r="D332" s="2775" t="s">
        <v>874</v>
      </c>
      <c r="E332" s="2775" t="s">
        <v>875</v>
      </c>
      <c r="F332" s="2776">
        <f>P332</f>
        <v>31.190000000000001</v>
      </c>
      <c r="G332" s="2775" t="s">
        <v>64</v>
      </c>
      <c r="H332" s="2777">
        <v>3.5099999999999998</v>
      </c>
      <c r="I332" s="2778">
        <v>3.5099999999999998</v>
      </c>
      <c r="J332" s="2779">
        <v>0.22109999999999999</v>
      </c>
      <c r="K332" s="2780">
        <f>ROUND(I332,2)+(ROUND(I332,2)*J332)</f>
        <v>4.2860610000000001</v>
      </c>
      <c r="L332" s="2781">
        <f>ROUND(Q332,2)</f>
        <v>133.81</v>
      </c>
      <c r="M332" s="2775" t="s">
        <v>19</v>
      </c>
      <c r="N332" s="2775" t="s">
        <v>37</v>
      </c>
      <c r="O332" s="2775" t="s">
        <v>675</v>
      </c>
      <c r="P332" s="2782">
        <v>31.190000000000001</v>
      </c>
      <c r="Q332" s="2783">
        <f>ROUND(K332,2)*P332</f>
        <v>133.80510000000001</v>
      </c>
    </row>
    <row r="333" ht="45" customHeight="1">
      <c r="A333" s="2784" t="s">
        <v>21</v>
      </c>
      <c r="B333" s="2784" t="s">
        <v>918</v>
      </c>
      <c r="C333" s="2784" t="s">
        <v>33</v>
      </c>
      <c r="D333" s="2784" t="s">
        <v>877</v>
      </c>
      <c r="E333" s="2784" t="s">
        <v>878</v>
      </c>
      <c r="F333" s="2785">
        <f>P333</f>
        <v>6.2400000000000002</v>
      </c>
      <c r="G333" s="2784" t="s">
        <v>64</v>
      </c>
      <c r="H333" s="2786">
        <v>3.8100000000000001</v>
      </c>
      <c r="I333" s="2787">
        <v>3.8100000000000001</v>
      </c>
      <c r="J333" s="2788">
        <v>0.22109999999999999</v>
      </c>
      <c r="K333" s="2789">
        <f>ROUND(I333,2)+(ROUND(I333,2)*J333)</f>
        <v>4.6523909999999997</v>
      </c>
      <c r="L333" s="2790">
        <f>ROUND(Q333,2)</f>
        <v>29.02</v>
      </c>
      <c r="M333" s="2784" t="s">
        <v>19</v>
      </c>
      <c r="N333" s="2784" t="s">
        <v>37</v>
      </c>
      <c r="O333" s="2784" t="s">
        <v>675</v>
      </c>
      <c r="P333" s="2791">
        <v>6.2400000000000002</v>
      </c>
      <c r="Q333" s="2792">
        <f>ROUND(K333,2)*P333</f>
        <v>29.016000000000002</v>
      </c>
    </row>
    <row r="334" ht="45" customHeight="1">
      <c r="A334" s="2793" t="s">
        <v>21</v>
      </c>
      <c r="B334" s="2793" t="s">
        <v>919</v>
      </c>
      <c r="C334" s="2793" t="s">
        <v>33</v>
      </c>
      <c r="D334" s="2793" t="s">
        <v>880</v>
      </c>
      <c r="E334" s="2793" t="s">
        <v>881</v>
      </c>
      <c r="F334" s="2794">
        <f>P334</f>
        <v>12</v>
      </c>
      <c r="G334" s="2793" t="s">
        <v>109</v>
      </c>
      <c r="H334" s="2795">
        <v>30.100000000000001</v>
      </c>
      <c r="I334" s="2796">
        <v>30.100000000000001</v>
      </c>
      <c r="J334" s="2797">
        <v>0.22109999999999999</v>
      </c>
      <c r="K334" s="2798">
        <f>ROUND(I334,2)+(ROUND(I334,2)*J334)</f>
        <v>36.755110000000002</v>
      </c>
      <c r="L334" s="2799">
        <f>ROUND(Q334,2)</f>
        <v>441.12</v>
      </c>
      <c r="M334" s="2793" t="s">
        <v>19</v>
      </c>
      <c r="N334" s="2793" t="s">
        <v>37</v>
      </c>
      <c r="O334" s="2793" t="s">
        <v>675</v>
      </c>
      <c r="P334" s="2800">
        <v>12</v>
      </c>
      <c r="Q334" s="2801">
        <f>ROUND(K334,2)*P334</f>
        <v>441.12</v>
      </c>
    </row>
    <row r="335" ht="45" customHeight="1">
      <c r="A335" s="2802" t="s">
        <v>21</v>
      </c>
      <c r="B335" s="2802" t="s">
        <v>920</v>
      </c>
      <c r="C335" s="2802" t="s">
        <v>33</v>
      </c>
      <c r="D335" s="2802" t="s">
        <v>883</v>
      </c>
      <c r="E335" s="2802" t="s">
        <v>921</v>
      </c>
      <c r="F335" s="2803">
        <f>P335</f>
        <v>30</v>
      </c>
      <c r="G335" s="2802" t="s">
        <v>42</v>
      </c>
      <c r="H335" s="2804">
        <v>34.509999999999998</v>
      </c>
      <c r="I335" s="2805">
        <v>34.509999999999998</v>
      </c>
      <c r="J335" s="2806">
        <v>0.22109999999999999</v>
      </c>
      <c r="K335" s="2807">
        <f>ROUND(I335,2)+(ROUND(I335,2)*J335)</f>
        <v>42.140160999999999</v>
      </c>
      <c r="L335" s="2808">
        <f>ROUND(Q335,2)</f>
        <v>1264.2</v>
      </c>
      <c r="M335" s="2802" t="s">
        <v>19</v>
      </c>
      <c r="N335" s="2802" t="s">
        <v>37</v>
      </c>
      <c r="O335" s="2802" t="s">
        <v>675</v>
      </c>
      <c r="P335" s="2809">
        <v>30</v>
      </c>
      <c r="Q335" s="2810">
        <f>ROUND(K335,2)*P335</f>
        <v>1264.2</v>
      </c>
    </row>
    <row r="336" ht="45" customHeight="1">
      <c r="A336" s="2811" t="s">
        <v>21</v>
      </c>
      <c r="B336" s="2811" t="s">
        <v>922</v>
      </c>
      <c r="C336" s="2811" t="s">
        <v>61</v>
      </c>
      <c r="D336" s="2811" t="s">
        <v>886</v>
      </c>
      <c r="E336" s="2811" t="s">
        <v>887</v>
      </c>
      <c r="F336" s="2812">
        <f>P336</f>
        <v>0.63</v>
      </c>
      <c r="G336" s="2811" t="s">
        <v>64</v>
      </c>
      <c r="H336" s="2813">
        <v>436.14999999999998</v>
      </c>
      <c r="I336" s="2814">
        <v>436.14999999999998</v>
      </c>
      <c r="J336" s="2815">
        <v>0.22109999999999999</v>
      </c>
      <c r="K336" s="2816">
        <f>ROUND(I336,2)+(ROUND(I336,2)*J336)</f>
        <v>532.58276499999999</v>
      </c>
      <c r="L336" s="2817">
        <f>ROUND(Q336,2)</f>
        <v>335.52999999999997</v>
      </c>
      <c r="M336" s="2811" t="s">
        <v>19</v>
      </c>
      <c r="N336" s="2811" t="s">
        <v>37</v>
      </c>
      <c r="O336" s="2811" t="s">
        <v>675</v>
      </c>
      <c r="P336" s="2818">
        <v>0.63</v>
      </c>
      <c r="Q336" s="2819">
        <f>ROUND(K336,2)*P336</f>
        <v>335.52540000000005</v>
      </c>
    </row>
    <row r="337" ht="45" customHeight="1">
      <c r="A337" s="2820" t="s">
        <v>21</v>
      </c>
      <c r="B337" s="2820" t="s">
        <v>923</v>
      </c>
      <c r="C337" s="2820" t="s">
        <v>33</v>
      </c>
      <c r="D337" s="2820" t="s">
        <v>889</v>
      </c>
      <c r="E337" s="2820" t="s">
        <v>890</v>
      </c>
      <c r="F337" s="2821">
        <f>P337</f>
        <v>4.8600000000000003</v>
      </c>
      <c r="G337" s="2820" t="s">
        <v>64</v>
      </c>
      <c r="H337" s="2822">
        <v>2469.71</v>
      </c>
      <c r="I337" s="2823">
        <v>2469.71</v>
      </c>
      <c r="J337" s="2824">
        <v>0.22109999999999999</v>
      </c>
      <c r="K337" s="2825">
        <f>ROUND(I337,2)+(ROUND(I337,2)*J337)</f>
        <v>3015.7628810000001</v>
      </c>
      <c r="L337" s="2826">
        <f>ROUND(Q337,2)</f>
        <v>14656.59</v>
      </c>
      <c r="M337" s="2820" t="s">
        <v>19</v>
      </c>
      <c r="N337" s="2820" t="s">
        <v>37</v>
      </c>
      <c r="O337" s="2820" t="s">
        <v>675</v>
      </c>
      <c r="P337" s="2827">
        <v>4.8600000000000003</v>
      </c>
      <c r="Q337" s="2828">
        <f>ROUND(K337,2)*P337</f>
        <v>14656.593600000002</v>
      </c>
    </row>
    <row r="338" ht="45" customHeight="1">
      <c r="A338" s="2829" t="s">
        <v>21</v>
      </c>
      <c r="B338" s="2829" t="s">
        <v>924</v>
      </c>
      <c r="C338" s="2829" t="s">
        <v>33</v>
      </c>
      <c r="D338" s="2829" t="s">
        <v>925</v>
      </c>
      <c r="E338" s="2829" t="s">
        <v>926</v>
      </c>
      <c r="F338" s="2830">
        <f>P338</f>
        <v>5.1500000000000004</v>
      </c>
      <c r="G338" s="2829" t="s">
        <v>64</v>
      </c>
      <c r="H338" s="2831">
        <v>182.94999999999999</v>
      </c>
      <c r="I338" s="2832">
        <v>182.94999999999999</v>
      </c>
      <c r="J338" s="2833">
        <v>0.22109999999999999</v>
      </c>
      <c r="K338" s="2834">
        <f>ROUND(I338,2)+(ROUND(I338,2)*J338)</f>
        <v>223.40024499999998</v>
      </c>
      <c r="L338" s="2835">
        <f>ROUND(Q338,2)</f>
        <v>1150.51</v>
      </c>
      <c r="M338" s="2829" t="s">
        <v>19</v>
      </c>
      <c r="N338" s="2829" t="s">
        <v>37</v>
      </c>
      <c r="O338" s="2829" t="s">
        <v>675</v>
      </c>
      <c r="P338" s="2836">
        <v>5.1500000000000004</v>
      </c>
      <c r="Q338" s="2837">
        <f>ROUND(K338,2)*P338</f>
        <v>1150.5100000000002</v>
      </c>
    </row>
    <row r="339" ht="45" customHeight="1">
      <c r="A339" s="2838" t="s">
        <v>21</v>
      </c>
      <c r="B339" s="2838" t="s">
        <v>927</v>
      </c>
      <c r="C339" s="2838" t="s">
        <v>33</v>
      </c>
      <c r="D339" s="2838" t="s">
        <v>861</v>
      </c>
      <c r="E339" s="2838" t="s">
        <v>862</v>
      </c>
      <c r="F339" s="2839">
        <f>P339</f>
        <v>7</v>
      </c>
      <c r="G339" s="2838" t="s">
        <v>109</v>
      </c>
      <c r="H339" s="2840">
        <v>41.740000000000002</v>
      </c>
      <c r="I339" s="2841">
        <v>41.740000000000002</v>
      </c>
      <c r="J339" s="2842">
        <v>0.22109999999999999</v>
      </c>
      <c r="K339" s="2843">
        <f>ROUND(I339,2)+(ROUND(I339,2)*J339)</f>
        <v>50.968714000000006</v>
      </c>
      <c r="L339" s="2844">
        <f>ROUND(Q339,2)</f>
        <v>356.79000000000002</v>
      </c>
      <c r="M339" s="2838" t="s">
        <v>19</v>
      </c>
      <c r="N339" s="2838" t="s">
        <v>37</v>
      </c>
      <c r="O339" s="2838" t="s">
        <v>675</v>
      </c>
      <c r="P339" s="2845">
        <v>7</v>
      </c>
      <c r="Q339" s="2846">
        <f>ROUND(K339,2)*P339</f>
        <v>356.78999999999996</v>
      </c>
    </row>
    <row r="340" ht="45" customHeight="1">
      <c r="A340" s="2847" t="s">
        <v>21</v>
      </c>
      <c r="B340" s="2847" t="s">
        <v>928</v>
      </c>
      <c r="C340" s="2847" t="s">
        <v>33</v>
      </c>
      <c r="D340" s="2847" t="s">
        <v>318</v>
      </c>
      <c r="E340" s="2847" t="s">
        <v>319</v>
      </c>
      <c r="F340" s="2848">
        <f>P340</f>
        <v>18.93</v>
      </c>
      <c r="G340" s="2847" t="s">
        <v>42</v>
      </c>
      <c r="H340" s="2849">
        <v>7.3200000000000003</v>
      </c>
      <c r="I340" s="2850">
        <v>7.3200000000000003</v>
      </c>
      <c r="J340" s="2851">
        <v>0.22109999999999999</v>
      </c>
      <c r="K340" s="2852">
        <f>ROUND(I340,2)+(ROUND(I340,2)*J340)</f>
        <v>8.9384519999999998</v>
      </c>
      <c r="L340" s="2853">
        <f>ROUND(Q340,2)</f>
        <v>169.22999999999999</v>
      </c>
      <c r="M340" s="2847" t="s">
        <v>19</v>
      </c>
      <c r="N340" s="2847" t="s">
        <v>37</v>
      </c>
      <c r="O340" s="2847" t="s">
        <v>675</v>
      </c>
      <c r="P340" s="2854">
        <v>18.93</v>
      </c>
      <c r="Q340" s="2855">
        <f>ROUND(K340,2)*P340</f>
        <v>169.23419999999999</v>
      </c>
    </row>
    <row r="341" ht="45" customHeight="1">
      <c r="A341" s="2856" t="s">
        <v>21</v>
      </c>
      <c r="B341" s="2856" t="s">
        <v>929</v>
      </c>
      <c r="C341" s="2856" t="s">
        <v>33</v>
      </c>
      <c r="D341" s="2856" t="s">
        <v>900</v>
      </c>
      <c r="E341" s="2856" t="s">
        <v>901</v>
      </c>
      <c r="F341" s="2857">
        <f>P341</f>
        <v>18.93</v>
      </c>
      <c r="G341" s="2856" t="s">
        <v>42</v>
      </c>
      <c r="H341" s="2858">
        <v>38.140000000000001</v>
      </c>
      <c r="I341" s="2859">
        <v>38.140000000000001</v>
      </c>
      <c r="J341" s="2860">
        <v>0.22109999999999999</v>
      </c>
      <c r="K341" s="2861">
        <f>ROUND(I341,2)+(ROUND(I341,2)*J341)</f>
        <v>46.572754000000003</v>
      </c>
      <c r="L341" s="2862">
        <f>ROUND(Q341,2)</f>
        <v>881.57000000000005</v>
      </c>
      <c r="M341" s="2856" t="s">
        <v>19</v>
      </c>
      <c r="N341" s="2856" t="s">
        <v>37</v>
      </c>
      <c r="O341" s="2856" t="s">
        <v>675</v>
      </c>
      <c r="P341" s="2863">
        <v>18.93</v>
      </c>
      <c r="Q341" s="2864">
        <f>ROUND(K341,2)*P341</f>
        <v>881.57010000000002</v>
      </c>
    </row>
    <row r="342" ht="45" customHeight="1">
      <c r="A342" s="2865" t="s">
        <v>21</v>
      </c>
      <c r="B342" s="2865" t="s">
        <v>930</v>
      </c>
      <c r="C342" s="2865" t="s">
        <v>33</v>
      </c>
      <c r="D342" s="2865" t="s">
        <v>903</v>
      </c>
      <c r="E342" s="2865" t="s">
        <v>931</v>
      </c>
      <c r="F342" s="2866">
        <f>P342</f>
        <v>29.300000000000001</v>
      </c>
      <c r="G342" s="2865" t="s">
        <v>42</v>
      </c>
      <c r="H342" s="2867">
        <v>47.829999999999998</v>
      </c>
      <c r="I342" s="2868">
        <v>47.829999999999998</v>
      </c>
      <c r="J342" s="2869">
        <v>0.22109999999999999</v>
      </c>
      <c r="K342" s="2870">
        <f>ROUND(I342,2)+(ROUND(I342,2)*J342)</f>
        <v>58.405212999999996</v>
      </c>
      <c r="L342" s="2871">
        <f>ROUND(Q342,2)</f>
        <v>1711.4100000000001</v>
      </c>
      <c r="M342" s="2865" t="s">
        <v>19</v>
      </c>
      <c r="N342" s="2865" t="s">
        <v>37</v>
      </c>
      <c r="O342" s="2865" t="s">
        <v>675</v>
      </c>
      <c r="P342" s="2872">
        <v>29.300000000000001</v>
      </c>
      <c r="Q342" s="2873">
        <f>ROUND(K342,2)*P342</f>
        <v>1711.413</v>
      </c>
    </row>
    <row r="343" ht="45" customHeight="1">
      <c r="A343" s="2874" t="s">
        <v>21</v>
      </c>
      <c r="B343" s="2874" t="s">
        <v>932</v>
      </c>
      <c r="C343" s="2874" t="s">
        <v>33</v>
      </c>
      <c r="D343" s="2874" t="s">
        <v>327</v>
      </c>
      <c r="E343" s="2874" t="s">
        <v>328</v>
      </c>
      <c r="F343" s="2875">
        <f>P343</f>
        <v>26.109999999999999</v>
      </c>
      <c r="G343" s="2874" t="s">
        <v>64</v>
      </c>
      <c r="H343" s="2876">
        <v>39.079999999999998</v>
      </c>
      <c r="I343" s="2877">
        <v>39.079999999999998</v>
      </c>
      <c r="J343" s="2878">
        <v>0.22109999999999999</v>
      </c>
      <c r="K343" s="2879">
        <f>ROUND(I343,2)+(ROUND(I343,2)*J343)</f>
        <v>47.720587999999999</v>
      </c>
      <c r="L343" s="2880">
        <f>ROUND(Q343,2)</f>
        <v>1245.97</v>
      </c>
      <c r="M343" s="2874" t="s">
        <v>19</v>
      </c>
      <c r="N343" s="2874" t="s">
        <v>37</v>
      </c>
      <c r="O343" s="2874" t="s">
        <v>675</v>
      </c>
      <c r="P343" s="2881">
        <v>26.109999999999999</v>
      </c>
      <c r="Q343" s="2882">
        <f>ROUND(K343,2)*P343</f>
        <v>1245.9692</v>
      </c>
    </row>
    <row r="344" ht="45" customHeight="1">
      <c r="A344" s="2883" t="s">
        <v>21</v>
      </c>
      <c r="B344" s="2883" t="s">
        <v>933</v>
      </c>
      <c r="C344" s="2883" t="s">
        <v>33</v>
      </c>
      <c r="D344" s="2883" t="s">
        <v>487</v>
      </c>
      <c r="E344" s="2883" t="s">
        <v>488</v>
      </c>
      <c r="F344" s="2884">
        <f>P344</f>
        <v>14.720000000000001</v>
      </c>
      <c r="G344" s="2883" t="s">
        <v>64</v>
      </c>
      <c r="H344" s="2885">
        <v>11.69</v>
      </c>
      <c r="I344" s="2886">
        <v>11.69</v>
      </c>
      <c r="J344" s="2887">
        <v>0.22109999999999999</v>
      </c>
      <c r="K344" s="2888">
        <f>ROUND(I344,2)+(ROUND(I344,2)*J344)</f>
        <v>14.274659</v>
      </c>
      <c r="L344" s="2889">
        <f>ROUND(Q344,2)</f>
        <v>210.05000000000001</v>
      </c>
      <c r="M344" s="2883" t="s">
        <v>19</v>
      </c>
      <c r="N344" s="2883" t="s">
        <v>37</v>
      </c>
      <c r="O344" s="2883" t="s">
        <v>675</v>
      </c>
      <c r="P344" s="2890">
        <v>14.720000000000001</v>
      </c>
      <c r="Q344" s="2891">
        <f>ROUND(K344,2)*P344</f>
        <v>210.05440000000002</v>
      </c>
    </row>
    <row r="345" ht="45" customHeight="1">
      <c r="A345" s="2892" t="s">
        <v>21</v>
      </c>
      <c r="B345" s="2892" t="s">
        <v>934</v>
      </c>
      <c r="C345" s="2892" t="s">
        <v>33</v>
      </c>
      <c r="D345" s="2892" t="s">
        <v>476</v>
      </c>
      <c r="E345" s="2892" t="s">
        <v>477</v>
      </c>
      <c r="F345" s="2893">
        <f>P345</f>
        <v>22.079999999999998</v>
      </c>
      <c r="G345" s="2892" t="s">
        <v>478</v>
      </c>
      <c r="H345" s="2894">
        <v>30</v>
      </c>
      <c r="I345" s="2895">
        <v>30</v>
      </c>
      <c r="J345" s="2896">
        <v>0.22109999999999999</v>
      </c>
      <c r="K345" s="2897">
        <f>ROUND(I345,2)+(ROUND(I345,2)*J345)</f>
        <v>36.633000000000003</v>
      </c>
      <c r="L345" s="2898">
        <f>ROUND(Q345,2)</f>
        <v>808.78999999999996</v>
      </c>
      <c r="M345" s="2892" t="s">
        <v>19</v>
      </c>
      <c r="N345" s="2892" t="s">
        <v>37</v>
      </c>
      <c r="O345" s="2892" t="s">
        <v>675</v>
      </c>
      <c r="P345" s="2899">
        <v>22.079999999999998</v>
      </c>
      <c r="Q345" s="2900">
        <f>ROUND(K345,2)*P345</f>
        <v>808.79039999999998</v>
      </c>
    </row>
    <row r="346" ht="45" customHeight="1">
      <c r="A346" s="2901" t="s">
        <v>21</v>
      </c>
      <c r="B346" s="2901" t="s">
        <v>935</v>
      </c>
      <c r="C346" s="2901" t="s">
        <v>33</v>
      </c>
      <c r="D346" s="2901" t="s">
        <v>490</v>
      </c>
      <c r="E346" s="2901" t="s">
        <v>473</v>
      </c>
      <c r="F346" s="2902">
        <f>P346</f>
        <v>642.47000000000003</v>
      </c>
      <c r="G346" s="2901" t="s">
        <v>474</v>
      </c>
      <c r="H346" s="2903">
        <v>0.79000000000000004</v>
      </c>
      <c r="I346" s="2904">
        <v>0.79000000000000004</v>
      </c>
      <c r="J346" s="2905">
        <v>0.22109999999999999</v>
      </c>
      <c r="K346" s="2906">
        <f>ROUND(I346,2)+(ROUND(I346,2)*J346)</f>
        <v>0.964669</v>
      </c>
      <c r="L346" s="2907">
        <f>ROUND(Q346,2)</f>
        <v>616.76999999999998</v>
      </c>
      <c r="M346" s="2901" t="s">
        <v>19</v>
      </c>
      <c r="N346" s="2901" t="s">
        <v>37</v>
      </c>
      <c r="O346" s="2901" t="s">
        <v>675</v>
      </c>
      <c r="P346" s="2908">
        <v>642.47000000000003</v>
      </c>
      <c r="Q346" s="2909">
        <f>ROUND(K346,2)*P346</f>
        <v>616.77120000000002</v>
      </c>
    </row>
    <row r="347" ht="45" customHeight="1">
      <c r="A347" s="2911" t="s">
        <v>17</v>
      </c>
      <c r="B347" s="2911" t="s">
        <v>936</v>
      </c>
      <c r="C347" s="2911" t="s">
        <v>19</v>
      </c>
      <c r="D347" s="2911" t="s">
        <v>19</v>
      </c>
      <c r="E347" s="2911" t="s">
        <v>937</v>
      </c>
      <c r="F347" s="2911" t="s">
        <v>19</v>
      </c>
      <c r="G347" s="2911" t="s">
        <v>19</v>
      </c>
      <c r="H347" s="2911" t="s">
        <v>19</v>
      </c>
      <c r="I347" s="2911" t="s">
        <v>19</v>
      </c>
      <c r="J347" s="2911" t="s">
        <v>19</v>
      </c>
      <c r="K347" s="2911" t="s">
        <v>19</v>
      </c>
      <c r="L347" s="2912">
        <f>ROUND(L348,2)+ROUND(L349,2)+ROUND(L350,2)+ROUND(L351,2)+ROUND(L352,2)+ROUND(L353,2)+ROUND(L354,2)+ROUND(L355,2)+ROUND(L356,2)</f>
        <v>5025.3600000000006</v>
      </c>
      <c r="M347" s="2911" t="s">
        <v>19</v>
      </c>
      <c r="N347" s="2911" t="s">
        <v>19</v>
      </c>
      <c r="O347" s="2911" t="s">
        <v>19</v>
      </c>
      <c r="P347" s="2911" t="s">
        <v>19</v>
      </c>
      <c r="Q347" s="2911" t="s">
        <v>19</v>
      </c>
    </row>
    <row r="348" ht="45" customHeight="1">
      <c r="A348" s="2913" t="s">
        <v>21</v>
      </c>
      <c r="B348" s="2913" t="s">
        <v>938</v>
      </c>
      <c r="C348" s="2913" t="s">
        <v>33</v>
      </c>
      <c r="D348" s="2913" t="s">
        <v>939</v>
      </c>
      <c r="E348" s="2913" t="s">
        <v>940</v>
      </c>
      <c r="F348" s="2914">
        <f>P348</f>
        <v>1</v>
      </c>
      <c r="G348" s="2913" t="s">
        <v>26</v>
      </c>
      <c r="H348" s="2915">
        <v>757.95000000000005</v>
      </c>
      <c r="I348" s="2916">
        <v>757.95000000000005</v>
      </c>
      <c r="J348" s="2917">
        <v>0.22109999999999999</v>
      </c>
      <c r="K348" s="2918">
        <f>ROUND(I348,2)+(ROUND(I348,2)*J348)</f>
        <v>925.53274500000009</v>
      </c>
      <c r="L348" s="2919">
        <f>ROUND(Q348,2)</f>
        <v>925.52999999999997</v>
      </c>
      <c r="M348" s="2913" t="s">
        <v>19</v>
      </c>
      <c r="N348" s="2913" t="s">
        <v>58</v>
      </c>
      <c r="O348" s="2913" t="s">
        <v>941</v>
      </c>
      <c r="P348" s="2920">
        <v>1</v>
      </c>
      <c r="Q348" s="2921">
        <f>ROUND(K348,2)*P348</f>
        <v>925.52999999999997</v>
      </c>
    </row>
    <row r="349" ht="45" customHeight="1">
      <c r="A349" s="2922" t="s">
        <v>21</v>
      </c>
      <c r="B349" s="2922" t="s">
        <v>942</v>
      </c>
      <c r="C349" s="2922" t="s">
        <v>33</v>
      </c>
      <c r="D349" s="2922" t="s">
        <v>943</v>
      </c>
      <c r="E349" s="2922" t="s">
        <v>944</v>
      </c>
      <c r="F349" s="2923">
        <f>P349</f>
        <v>1</v>
      </c>
      <c r="G349" s="2922" t="s">
        <v>26</v>
      </c>
      <c r="H349" s="2924">
        <v>633.63999999999999</v>
      </c>
      <c r="I349" s="2925">
        <v>633.63999999999999</v>
      </c>
      <c r="J349" s="2926">
        <v>0.22109999999999999</v>
      </c>
      <c r="K349" s="2927">
        <f>ROUND(I349,2)+(ROUND(I349,2)*J349)</f>
        <v>773.73780399999998</v>
      </c>
      <c r="L349" s="2928">
        <f>ROUND(Q349,2)</f>
        <v>773.74000000000001</v>
      </c>
      <c r="M349" s="2922" t="s">
        <v>19</v>
      </c>
      <c r="N349" s="2922" t="s">
        <v>58</v>
      </c>
      <c r="O349" s="2922" t="s">
        <v>941</v>
      </c>
      <c r="P349" s="2929">
        <v>1</v>
      </c>
      <c r="Q349" s="2930">
        <f>ROUND(K349,2)*P349</f>
        <v>773.74000000000001</v>
      </c>
    </row>
    <row r="350" ht="45" customHeight="1">
      <c r="A350" s="2931" t="s">
        <v>21</v>
      </c>
      <c r="B350" s="2931" t="s">
        <v>945</v>
      </c>
      <c r="C350" s="2931" t="s">
        <v>33</v>
      </c>
      <c r="D350" s="2931" t="s">
        <v>946</v>
      </c>
      <c r="E350" s="2931" t="s">
        <v>947</v>
      </c>
      <c r="F350" s="2932">
        <f>P350</f>
        <v>1</v>
      </c>
      <c r="G350" s="2931" t="s">
        <v>26</v>
      </c>
      <c r="H350" s="2933">
        <v>265.77999999999997</v>
      </c>
      <c r="I350" s="2934">
        <v>265.77999999999997</v>
      </c>
      <c r="J350" s="2935">
        <v>0.22109999999999999</v>
      </c>
      <c r="K350" s="2936">
        <f>ROUND(I350,2)+(ROUND(I350,2)*J350)</f>
        <v>324.54395799999998</v>
      </c>
      <c r="L350" s="2937">
        <f>ROUND(Q350,2)</f>
        <v>324.54000000000002</v>
      </c>
      <c r="M350" s="2931" t="s">
        <v>19</v>
      </c>
      <c r="N350" s="2931" t="s">
        <v>58</v>
      </c>
      <c r="O350" s="2931" t="s">
        <v>941</v>
      </c>
      <c r="P350" s="2938">
        <v>1</v>
      </c>
      <c r="Q350" s="2939">
        <f>ROUND(K350,2)*P350</f>
        <v>324.54000000000002</v>
      </c>
    </row>
    <row r="351" ht="45" customHeight="1">
      <c r="A351" s="2940" t="s">
        <v>21</v>
      </c>
      <c r="B351" s="2940" t="s">
        <v>948</v>
      </c>
      <c r="C351" s="2940" t="s">
        <v>23</v>
      </c>
      <c r="D351" s="2940" t="s">
        <v>949</v>
      </c>
      <c r="E351" s="2940" t="s">
        <v>950</v>
      </c>
      <c r="F351" s="2941">
        <f>P351</f>
        <v>1</v>
      </c>
      <c r="G351" s="2940" t="s">
        <v>26</v>
      </c>
      <c r="H351" s="2942">
        <v>44.759999999999998</v>
      </c>
      <c r="I351" s="2943">
        <v>44.759999999999998</v>
      </c>
      <c r="J351" s="2944">
        <v>0.22109999999999999</v>
      </c>
      <c r="K351" s="2945">
        <f>ROUND(I351,2)+(ROUND(I351,2)*J351)</f>
        <v>54.656435999999999</v>
      </c>
      <c r="L351" s="2946">
        <f>ROUND(Q351,2)</f>
        <v>54.659999999999997</v>
      </c>
      <c r="M351" s="2940" t="s">
        <v>19</v>
      </c>
      <c r="N351" s="2940" t="s">
        <v>58</v>
      </c>
      <c r="O351" s="2940" t="s">
        <v>941</v>
      </c>
      <c r="P351" s="2947">
        <v>1</v>
      </c>
      <c r="Q351" s="2948">
        <f>ROUND(K351,2)*P351</f>
        <v>54.659999999999997</v>
      </c>
    </row>
    <row r="352" ht="45" customHeight="1">
      <c r="A352" s="2949" t="s">
        <v>21</v>
      </c>
      <c r="B352" s="2949" t="s">
        <v>951</v>
      </c>
      <c r="C352" s="2949" t="s">
        <v>61</v>
      </c>
      <c r="D352" s="2949" t="s">
        <v>952</v>
      </c>
      <c r="E352" s="2949" t="s">
        <v>953</v>
      </c>
      <c r="F352" s="2950">
        <f>P352</f>
        <v>6</v>
      </c>
      <c r="G352" s="2949" t="s">
        <v>26</v>
      </c>
      <c r="H352" s="2951">
        <v>71.239999999999995</v>
      </c>
      <c r="I352" s="2952">
        <v>71.239999999999995</v>
      </c>
      <c r="J352" s="2953">
        <v>0.22109999999999999</v>
      </c>
      <c r="K352" s="2954">
        <f>ROUND(I352,2)+(ROUND(I352,2)*J352)</f>
        <v>86.991163999999998</v>
      </c>
      <c r="L352" s="2955">
        <f>ROUND(Q352,2)</f>
        <v>521.94000000000005</v>
      </c>
      <c r="M352" s="2949" t="s">
        <v>19</v>
      </c>
      <c r="N352" s="2949" t="s">
        <v>58</v>
      </c>
      <c r="O352" s="2949" t="s">
        <v>941</v>
      </c>
      <c r="P352" s="2956">
        <v>6</v>
      </c>
      <c r="Q352" s="2957">
        <f>ROUND(K352,2)*P352</f>
        <v>521.93999999999994</v>
      </c>
    </row>
    <row r="353" ht="45" customHeight="1">
      <c r="A353" s="2958" t="s">
        <v>21</v>
      </c>
      <c r="B353" s="2958" t="s">
        <v>954</v>
      </c>
      <c r="C353" s="2958" t="s">
        <v>61</v>
      </c>
      <c r="D353" s="2958" t="s">
        <v>955</v>
      </c>
      <c r="E353" s="2958" t="s">
        <v>956</v>
      </c>
      <c r="F353" s="2959">
        <f>P353</f>
        <v>1</v>
      </c>
      <c r="G353" s="2958" t="s">
        <v>26</v>
      </c>
      <c r="H353" s="2960">
        <v>68.640000000000001</v>
      </c>
      <c r="I353" s="2961">
        <v>68.640000000000001</v>
      </c>
      <c r="J353" s="2962">
        <v>0.22109999999999999</v>
      </c>
      <c r="K353" s="2963">
        <f>ROUND(I353,2)+(ROUND(I353,2)*J353)</f>
        <v>83.816304000000002</v>
      </c>
      <c r="L353" s="2964">
        <f>ROUND(Q353,2)</f>
        <v>83.819999999999993</v>
      </c>
      <c r="M353" s="2958" t="s">
        <v>19</v>
      </c>
      <c r="N353" s="2958" t="s">
        <v>58</v>
      </c>
      <c r="O353" s="2958" t="s">
        <v>941</v>
      </c>
      <c r="P353" s="2965">
        <v>1</v>
      </c>
      <c r="Q353" s="2966">
        <f>ROUND(K353,2)*P353</f>
        <v>83.819999999999993</v>
      </c>
    </row>
    <row r="354" ht="45" customHeight="1">
      <c r="A354" s="2967" t="s">
        <v>21</v>
      </c>
      <c r="B354" s="2967" t="s">
        <v>957</v>
      </c>
      <c r="C354" s="2967" t="s">
        <v>33</v>
      </c>
      <c r="D354" s="2967" t="s">
        <v>958</v>
      </c>
      <c r="E354" s="2967" t="s">
        <v>959</v>
      </c>
      <c r="F354" s="2968">
        <f>P354</f>
        <v>1</v>
      </c>
      <c r="G354" s="2967" t="s">
        <v>26</v>
      </c>
      <c r="H354" s="2969">
        <v>192.90000000000001</v>
      </c>
      <c r="I354" s="2970">
        <v>192.90000000000001</v>
      </c>
      <c r="J354" s="2971">
        <v>0.22109999999999999</v>
      </c>
      <c r="K354" s="2972">
        <f>ROUND(I354,2)+(ROUND(I354,2)*J354)</f>
        <v>235.55019000000001</v>
      </c>
      <c r="L354" s="2973">
        <f>ROUND(Q354,2)</f>
        <v>235.55000000000001</v>
      </c>
      <c r="M354" s="2967" t="s">
        <v>19</v>
      </c>
      <c r="N354" s="2967" t="s">
        <v>58</v>
      </c>
      <c r="O354" s="2967" t="s">
        <v>941</v>
      </c>
      <c r="P354" s="2974">
        <v>1</v>
      </c>
      <c r="Q354" s="2975">
        <f>ROUND(K354,2)*P354</f>
        <v>235.55000000000001</v>
      </c>
    </row>
    <row r="355" ht="45" customHeight="1">
      <c r="A355" s="2976" t="s">
        <v>21</v>
      </c>
      <c r="B355" s="2976" t="s">
        <v>960</v>
      </c>
      <c r="C355" s="2976" t="s">
        <v>61</v>
      </c>
      <c r="D355" s="2976" t="s">
        <v>961</v>
      </c>
      <c r="E355" s="2976" t="s">
        <v>962</v>
      </c>
      <c r="F355" s="2977">
        <f>P355</f>
        <v>7</v>
      </c>
      <c r="G355" s="2976" t="s">
        <v>26</v>
      </c>
      <c r="H355" s="2978">
        <v>68.640000000000001</v>
      </c>
      <c r="I355" s="2979">
        <v>68.640000000000001</v>
      </c>
      <c r="J355" s="2980">
        <v>0.22109999999999999</v>
      </c>
      <c r="K355" s="2981">
        <f>ROUND(I355,2)+(ROUND(I355,2)*J355)</f>
        <v>83.816304000000002</v>
      </c>
      <c r="L355" s="2982">
        <f>ROUND(Q355,2)</f>
        <v>586.74000000000001</v>
      </c>
      <c r="M355" s="2976" t="s">
        <v>19</v>
      </c>
      <c r="N355" s="2976" t="s">
        <v>58</v>
      </c>
      <c r="O355" s="2976" t="s">
        <v>941</v>
      </c>
      <c r="P355" s="2983">
        <v>7</v>
      </c>
      <c r="Q355" s="2984">
        <f>ROUND(K355,2)*P355</f>
        <v>586.74000000000001</v>
      </c>
    </row>
    <row r="356" ht="45" customHeight="1">
      <c r="A356" s="2985" t="s">
        <v>21</v>
      </c>
      <c r="B356" s="2985" t="s">
        <v>963</v>
      </c>
      <c r="C356" s="2985" t="s">
        <v>33</v>
      </c>
      <c r="D356" s="2985" t="s">
        <v>964</v>
      </c>
      <c r="E356" s="2985" t="s">
        <v>965</v>
      </c>
      <c r="F356" s="2986">
        <f>P356</f>
        <v>1</v>
      </c>
      <c r="G356" s="2985" t="s">
        <v>26</v>
      </c>
      <c r="H356" s="2987">
        <v>1243.8299999999999</v>
      </c>
      <c r="I356" s="2988">
        <v>1243.8299999999999</v>
      </c>
      <c r="J356" s="2989">
        <v>0.22109999999999999</v>
      </c>
      <c r="K356" s="2990">
        <f>ROUND(I356,2)+(ROUND(I356,2)*J356)</f>
        <v>1518.8408129999998</v>
      </c>
      <c r="L356" s="2991">
        <f>ROUND(Q356,2)</f>
        <v>1518.8399999999999</v>
      </c>
      <c r="M356" s="2985" t="s">
        <v>19</v>
      </c>
      <c r="N356" s="2985" t="s">
        <v>58</v>
      </c>
      <c r="O356" s="2985" t="s">
        <v>941</v>
      </c>
      <c r="P356" s="2992">
        <v>1</v>
      </c>
      <c r="Q356" s="2993">
        <f>ROUND(K356,2)*P356</f>
        <v>1518.8399999999999</v>
      </c>
    </row>
    <row r="357" ht="45" customHeight="1">
      <c r="A357" s="2995" t="s">
        <v>17</v>
      </c>
      <c r="B357" s="2995" t="s">
        <v>966</v>
      </c>
      <c r="C357" s="2995" t="s">
        <v>19</v>
      </c>
      <c r="D357" s="2995" t="s">
        <v>19</v>
      </c>
      <c r="E357" s="2995" t="s">
        <v>967</v>
      </c>
      <c r="F357" s="2995" t="s">
        <v>19</v>
      </c>
      <c r="G357" s="2995" t="s">
        <v>19</v>
      </c>
      <c r="H357" s="2995" t="s">
        <v>19</v>
      </c>
      <c r="I357" s="2995" t="s">
        <v>19</v>
      </c>
      <c r="J357" s="2995" t="s">
        <v>19</v>
      </c>
      <c r="K357" s="2995" t="s">
        <v>19</v>
      </c>
      <c r="L357" s="2996">
        <f>ROUND(L358,2)+ROUND(L359,2)+ROUND(L360,2)+ROUND(L361,2)+ROUND(L362,2)+ROUND(L363,2)+ROUND(L364,2)+ROUND(L365,2)+ROUND(L366,2)+ROUND(L367,2)+ROUND(L368,2)+ROUND(L369,2)+ROUND(L370,2)+ROUND(L371,2)</f>
        <v>104736.47</v>
      </c>
      <c r="M357" s="2995" t="s">
        <v>19</v>
      </c>
      <c r="N357" s="2995" t="s">
        <v>19</v>
      </c>
      <c r="O357" s="2995" t="s">
        <v>19</v>
      </c>
      <c r="P357" s="2995" t="s">
        <v>19</v>
      </c>
      <c r="Q357" s="2995" t="s">
        <v>19</v>
      </c>
    </row>
    <row r="358" ht="45" customHeight="1">
      <c r="A358" s="2997" t="s">
        <v>21</v>
      </c>
      <c r="B358" s="2997" t="s">
        <v>968</v>
      </c>
      <c r="C358" s="2997" t="s">
        <v>33</v>
      </c>
      <c r="D358" s="2997" t="s">
        <v>969</v>
      </c>
      <c r="E358" s="2997" t="s">
        <v>970</v>
      </c>
      <c r="F358" s="2998">
        <f>P358</f>
        <v>6</v>
      </c>
      <c r="G358" s="2997" t="s">
        <v>26</v>
      </c>
      <c r="H358" s="2999">
        <v>188.53999999999999</v>
      </c>
      <c r="I358" s="3000">
        <v>188.53999999999999</v>
      </c>
      <c r="J358" s="3001">
        <v>0.22109999999999999</v>
      </c>
      <c r="K358" s="3002">
        <f>ROUND(I358,2)+(ROUND(I358,2)*J358)</f>
        <v>230.22619399999999</v>
      </c>
      <c r="L358" s="3003">
        <f>ROUND(Q358,2)</f>
        <v>1381.3800000000001</v>
      </c>
      <c r="M358" s="2997" t="s">
        <v>19</v>
      </c>
      <c r="N358" s="2997" t="s">
        <v>58</v>
      </c>
      <c r="O358" s="2997" t="s">
        <v>941</v>
      </c>
      <c r="P358" s="3004">
        <v>6</v>
      </c>
      <c r="Q358" s="3005">
        <f>ROUND(K358,2)*P358</f>
        <v>1381.3799999999999</v>
      </c>
    </row>
    <row r="359" ht="45" customHeight="1">
      <c r="A359" s="3006" t="s">
        <v>21</v>
      </c>
      <c r="B359" s="3006" t="s">
        <v>971</v>
      </c>
      <c r="C359" s="3006" t="s">
        <v>33</v>
      </c>
      <c r="D359" s="3006" t="s">
        <v>972</v>
      </c>
      <c r="E359" s="3006" t="s">
        <v>973</v>
      </c>
      <c r="F359" s="3007">
        <f>P359</f>
        <v>1</v>
      </c>
      <c r="G359" s="3006" t="s">
        <v>26</v>
      </c>
      <c r="H359" s="3008">
        <v>36.600000000000001</v>
      </c>
      <c r="I359" s="3009">
        <v>36.600000000000001</v>
      </c>
      <c r="J359" s="3010">
        <v>0.22109999999999999</v>
      </c>
      <c r="K359" s="3011">
        <f>ROUND(I359,2)+(ROUND(I359,2)*J359)</f>
        <v>44.692260000000005</v>
      </c>
      <c r="L359" s="3012">
        <f>ROUND(Q359,2)</f>
        <v>44.689999999999998</v>
      </c>
      <c r="M359" s="3006" t="s">
        <v>19</v>
      </c>
      <c r="N359" s="3006" t="s">
        <v>58</v>
      </c>
      <c r="O359" s="3006" t="s">
        <v>941</v>
      </c>
      <c r="P359" s="3013">
        <v>1</v>
      </c>
      <c r="Q359" s="3014">
        <f>ROUND(K359,2)*P359</f>
        <v>44.689999999999998</v>
      </c>
    </row>
    <row r="360" ht="45" customHeight="1">
      <c r="A360" s="3015" t="s">
        <v>21</v>
      </c>
      <c r="B360" s="3015" t="s">
        <v>974</v>
      </c>
      <c r="C360" s="3015" t="s">
        <v>23</v>
      </c>
      <c r="D360" s="3015" t="s">
        <v>975</v>
      </c>
      <c r="E360" s="3015" t="s">
        <v>976</v>
      </c>
      <c r="F360" s="3016">
        <f>P360</f>
        <v>15</v>
      </c>
      <c r="G360" s="3015" t="s">
        <v>26</v>
      </c>
      <c r="H360" s="3017">
        <v>2.4500000000000002</v>
      </c>
      <c r="I360" s="3018">
        <v>2.4500000000000002</v>
      </c>
      <c r="J360" s="3019">
        <v>0.22109999999999999</v>
      </c>
      <c r="K360" s="3020">
        <f>ROUND(I360,2)+(ROUND(I360,2)*J360)</f>
        <v>2.991695</v>
      </c>
      <c r="L360" s="3021">
        <f>ROUND(Q360,2)</f>
        <v>44.850000000000001</v>
      </c>
      <c r="M360" s="3015" t="s">
        <v>19</v>
      </c>
      <c r="N360" s="3015" t="s">
        <v>58</v>
      </c>
      <c r="O360" s="3015" t="s">
        <v>941</v>
      </c>
      <c r="P360" s="3022">
        <v>15</v>
      </c>
      <c r="Q360" s="3023">
        <f>ROUND(K360,2)*P360</f>
        <v>44.850000000000001</v>
      </c>
    </row>
    <row r="361" ht="45" customHeight="1">
      <c r="A361" s="3024" t="s">
        <v>21</v>
      </c>
      <c r="B361" s="3024" t="s">
        <v>977</v>
      </c>
      <c r="C361" s="3024" t="s">
        <v>23</v>
      </c>
      <c r="D361" s="3024" t="s">
        <v>978</v>
      </c>
      <c r="E361" s="3024" t="s">
        <v>979</v>
      </c>
      <c r="F361" s="3025">
        <f>P361</f>
        <v>4</v>
      </c>
      <c r="G361" s="3024" t="s">
        <v>26</v>
      </c>
      <c r="H361" s="3026">
        <v>35.07</v>
      </c>
      <c r="I361" s="3027">
        <v>35.07</v>
      </c>
      <c r="J361" s="3028">
        <v>0.22109999999999999</v>
      </c>
      <c r="K361" s="3029">
        <f>ROUND(I361,2)+(ROUND(I361,2)*J361)</f>
        <v>42.823976999999999</v>
      </c>
      <c r="L361" s="3030">
        <f>ROUND(Q361,2)</f>
        <v>171.28</v>
      </c>
      <c r="M361" s="3024" t="s">
        <v>19</v>
      </c>
      <c r="N361" s="3024" t="s">
        <v>58</v>
      </c>
      <c r="O361" s="3024" t="s">
        <v>941</v>
      </c>
      <c r="P361" s="3031">
        <v>4</v>
      </c>
      <c r="Q361" s="3032">
        <f>ROUND(K361,2)*P361</f>
        <v>171.28</v>
      </c>
    </row>
    <row r="362" ht="45" customHeight="1">
      <c r="A362" s="3033" t="s">
        <v>21</v>
      </c>
      <c r="B362" s="3033" t="s">
        <v>980</v>
      </c>
      <c r="C362" s="3033" t="s">
        <v>33</v>
      </c>
      <c r="D362" s="3033" t="s">
        <v>981</v>
      </c>
      <c r="E362" s="3033" t="s">
        <v>982</v>
      </c>
      <c r="F362" s="3034">
        <f>P362</f>
        <v>53</v>
      </c>
      <c r="G362" s="3033" t="s">
        <v>26</v>
      </c>
      <c r="H362" s="3035">
        <v>608.17999999999995</v>
      </c>
      <c r="I362" s="3036">
        <v>608.17999999999995</v>
      </c>
      <c r="J362" s="3037">
        <v>0.22109999999999999</v>
      </c>
      <c r="K362" s="3038">
        <f>ROUND(I362,2)+(ROUND(I362,2)*J362)</f>
        <v>742.64859799999999</v>
      </c>
      <c r="L362" s="3039">
        <f>ROUND(Q362,2)</f>
        <v>39360.449999999997</v>
      </c>
      <c r="M362" s="3033" t="s">
        <v>19</v>
      </c>
      <c r="N362" s="3033" t="s">
        <v>58</v>
      </c>
      <c r="O362" s="3033" t="s">
        <v>941</v>
      </c>
      <c r="P362" s="3040">
        <v>53</v>
      </c>
      <c r="Q362" s="3041">
        <f>ROUND(K362,2)*P362</f>
        <v>39360.449999999997</v>
      </c>
    </row>
    <row r="363" ht="45" customHeight="1">
      <c r="A363" s="3042" t="s">
        <v>21</v>
      </c>
      <c r="B363" s="3042" t="s">
        <v>983</v>
      </c>
      <c r="C363" s="3042" t="s">
        <v>33</v>
      </c>
      <c r="D363" s="3042" t="s">
        <v>984</v>
      </c>
      <c r="E363" s="3042" t="s">
        <v>985</v>
      </c>
      <c r="F363" s="3043">
        <f>P363</f>
        <v>6</v>
      </c>
      <c r="G363" s="3042" t="s">
        <v>26</v>
      </c>
      <c r="H363" s="3044">
        <v>3575.6999999999998</v>
      </c>
      <c r="I363" s="3045">
        <v>3575.6999999999998</v>
      </c>
      <c r="J363" s="3046">
        <v>0.22109999999999999</v>
      </c>
      <c r="K363" s="3047">
        <f>ROUND(I363,2)+(ROUND(I363,2)*J363)</f>
        <v>4366.2872699999998</v>
      </c>
      <c r="L363" s="3048">
        <f>ROUND(Q363,2)</f>
        <v>26197.740000000002</v>
      </c>
      <c r="M363" s="3042" t="s">
        <v>19</v>
      </c>
      <c r="N363" s="3042" t="s">
        <v>58</v>
      </c>
      <c r="O363" s="3042" t="s">
        <v>941</v>
      </c>
      <c r="P363" s="3049">
        <v>6</v>
      </c>
      <c r="Q363" s="3050">
        <f>ROUND(K363,2)*P363</f>
        <v>26197.739999999998</v>
      </c>
    </row>
    <row r="364" ht="45" customHeight="1">
      <c r="A364" s="3051" t="s">
        <v>21</v>
      </c>
      <c r="B364" s="3051" t="s">
        <v>986</v>
      </c>
      <c r="C364" s="3051" t="s">
        <v>33</v>
      </c>
      <c r="D364" s="3051" t="s">
        <v>987</v>
      </c>
      <c r="E364" s="3051" t="s">
        <v>988</v>
      </c>
      <c r="F364" s="3052">
        <f>P364</f>
        <v>24</v>
      </c>
      <c r="G364" s="3051" t="s">
        <v>26</v>
      </c>
      <c r="H364" s="3053">
        <v>1155.5699999999999</v>
      </c>
      <c r="I364" s="3054">
        <v>1155.5699999999999</v>
      </c>
      <c r="J364" s="3055">
        <v>0.22109999999999999</v>
      </c>
      <c r="K364" s="3056">
        <f>ROUND(I364,2)+(ROUND(I364,2)*J364)</f>
        <v>1411.066527</v>
      </c>
      <c r="L364" s="3057">
        <f>ROUND(Q364,2)</f>
        <v>33865.68</v>
      </c>
      <c r="M364" s="3051" t="s">
        <v>19</v>
      </c>
      <c r="N364" s="3051" t="s">
        <v>58</v>
      </c>
      <c r="O364" s="3051" t="s">
        <v>941</v>
      </c>
      <c r="P364" s="3058">
        <v>24</v>
      </c>
      <c r="Q364" s="3059">
        <f>ROUND(K364,2)*P364</f>
        <v>33865.68</v>
      </c>
    </row>
    <row r="365" ht="45" customHeight="1">
      <c r="A365" s="3060" t="s">
        <v>21</v>
      </c>
      <c r="B365" s="3060" t="s">
        <v>989</v>
      </c>
      <c r="C365" s="3060" t="s">
        <v>33</v>
      </c>
      <c r="D365" s="3060" t="s">
        <v>990</v>
      </c>
      <c r="E365" s="3060" t="s">
        <v>991</v>
      </c>
      <c r="F365" s="3061">
        <f>P365</f>
        <v>48</v>
      </c>
      <c r="G365" s="3060" t="s">
        <v>26</v>
      </c>
      <c r="H365" s="3062">
        <v>14.35</v>
      </c>
      <c r="I365" s="3063">
        <v>14.35</v>
      </c>
      <c r="J365" s="3064">
        <v>0.22109999999999999</v>
      </c>
      <c r="K365" s="3065">
        <f>ROUND(I365,2)+(ROUND(I365,2)*J365)</f>
        <v>17.522784999999999</v>
      </c>
      <c r="L365" s="3066">
        <f>ROUND(Q365,2)</f>
        <v>840.96000000000004</v>
      </c>
      <c r="M365" s="3060" t="s">
        <v>19</v>
      </c>
      <c r="N365" s="3060" t="s">
        <v>37</v>
      </c>
      <c r="O365" s="3060" t="s">
        <v>675</v>
      </c>
      <c r="P365" s="3067">
        <v>48</v>
      </c>
      <c r="Q365" s="3068">
        <f>ROUND(K365,2)*P365</f>
        <v>840.96000000000004</v>
      </c>
    </row>
    <row r="366" ht="45" customHeight="1">
      <c r="A366" s="3069" t="s">
        <v>21</v>
      </c>
      <c r="B366" s="3069" t="s">
        <v>992</v>
      </c>
      <c r="C366" s="3069" t="s">
        <v>33</v>
      </c>
      <c r="D366" s="3069" t="s">
        <v>993</v>
      </c>
      <c r="E366" s="3069" t="s">
        <v>994</v>
      </c>
      <c r="F366" s="3070">
        <f>P366</f>
        <v>48</v>
      </c>
      <c r="G366" s="3069" t="s">
        <v>26</v>
      </c>
      <c r="H366" s="3071">
        <v>4.7599999999999998</v>
      </c>
      <c r="I366" s="3072">
        <v>4.7599999999999998</v>
      </c>
      <c r="J366" s="3073">
        <v>0.22109999999999999</v>
      </c>
      <c r="K366" s="3074">
        <f>ROUND(I366,2)+(ROUND(I366,2)*J366)</f>
        <v>5.8124359999999999</v>
      </c>
      <c r="L366" s="3075">
        <f>ROUND(Q366,2)</f>
        <v>278.88</v>
      </c>
      <c r="M366" s="3069" t="s">
        <v>19</v>
      </c>
      <c r="N366" s="3069" t="s">
        <v>58</v>
      </c>
      <c r="O366" s="3069" t="s">
        <v>941</v>
      </c>
      <c r="P366" s="3076">
        <v>48</v>
      </c>
      <c r="Q366" s="3077">
        <f>ROUND(K366,2)*P366</f>
        <v>278.88</v>
      </c>
    </row>
    <row r="367" ht="45" customHeight="1">
      <c r="A367" s="3078" t="s">
        <v>21</v>
      </c>
      <c r="B367" s="3078" t="s">
        <v>995</v>
      </c>
      <c r="C367" s="3078" t="s">
        <v>33</v>
      </c>
      <c r="D367" s="3078" t="s">
        <v>996</v>
      </c>
      <c r="E367" s="3078" t="s">
        <v>997</v>
      </c>
      <c r="F367" s="3079">
        <f>P367</f>
        <v>24</v>
      </c>
      <c r="G367" s="3078" t="s">
        <v>26</v>
      </c>
      <c r="H367" s="3080">
        <v>9.1799999999999997</v>
      </c>
      <c r="I367" s="3081">
        <v>9.1799999999999997</v>
      </c>
      <c r="J367" s="3082">
        <v>0.22109999999999999</v>
      </c>
      <c r="K367" s="3083">
        <f>ROUND(I367,2)+(ROUND(I367,2)*J367)</f>
        <v>11.209697999999999</v>
      </c>
      <c r="L367" s="3084">
        <f>ROUND(Q367,2)</f>
        <v>269.04000000000002</v>
      </c>
      <c r="M367" s="3078" t="s">
        <v>19</v>
      </c>
      <c r="N367" s="3078" t="s">
        <v>58</v>
      </c>
      <c r="O367" s="3078" t="s">
        <v>941</v>
      </c>
      <c r="P367" s="3085">
        <v>24</v>
      </c>
      <c r="Q367" s="3086">
        <f>ROUND(K367,2)*P367</f>
        <v>269.04000000000002</v>
      </c>
    </row>
    <row r="368" ht="45" customHeight="1">
      <c r="A368" s="3087" t="s">
        <v>21</v>
      </c>
      <c r="B368" s="3087" t="s">
        <v>998</v>
      </c>
      <c r="C368" s="3087" t="s">
        <v>33</v>
      </c>
      <c r="D368" s="3087" t="s">
        <v>999</v>
      </c>
      <c r="E368" s="3087" t="s">
        <v>1000</v>
      </c>
      <c r="F368" s="3088">
        <f>P368</f>
        <v>36</v>
      </c>
      <c r="G368" s="3087" t="s">
        <v>26</v>
      </c>
      <c r="H368" s="3089">
        <v>10.77</v>
      </c>
      <c r="I368" s="3090">
        <v>10.77</v>
      </c>
      <c r="J368" s="3091">
        <v>0.22109999999999999</v>
      </c>
      <c r="K368" s="3092">
        <f>ROUND(I368,2)+(ROUND(I368,2)*J368)</f>
        <v>13.151247</v>
      </c>
      <c r="L368" s="3093">
        <f>ROUND(Q368,2)</f>
        <v>473.39999999999998</v>
      </c>
      <c r="M368" s="3087" t="s">
        <v>19</v>
      </c>
      <c r="N368" s="3087" t="s">
        <v>58</v>
      </c>
      <c r="O368" s="3087" t="s">
        <v>941</v>
      </c>
      <c r="P368" s="3094">
        <v>36</v>
      </c>
      <c r="Q368" s="3095">
        <f>ROUND(K368,2)*P368</f>
        <v>473.40000000000003</v>
      </c>
    </row>
    <row r="369" ht="45" customHeight="1">
      <c r="A369" s="3096" t="s">
        <v>21</v>
      </c>
      <c r="B369" s="3096" t="s">
        <v>1001</v>
      </c>
      <c r="C369" s="3096" t="s">
        <v>33</v>
      </c>
      <c r="D369" s="3096" t="s">
        <v>1002</v>
      </c>
      <c r="E369" s="3096" t="s">
        <v>1003</v>
      </c>
      <c r="F369" s="3097">
        <f>P369</f>
        <v>24</v>
      </c>
      <c r="G369" s="3096" t="s">
        <v>26</v>
      </c>
      <c r="H369" s="3098">
        <v>27.199999999999999</v>
      </c>
      <c r="I369" s="3099">
        <v>27.199999999999999</v>
      </c>
      <c r="J369" s="3100">
        <v>0.22109999999999999</v>
      </c>
      <c r="K369" s="3101">
        <f>ROUND(I369,2)+(ROUND(I369,2)*J369)</f>
        <v>33.213920000000002</v>
      </c>
      <c r="L369" s="3102">
        <f>ROUND(Q369,2)</f>
        <v>797.03999999999996</v>
      </c>
      <c r="M369" s="3096" t="s">
        <v>19</v>
      </c>
      <c r="N369" s="3096" t="s">
        <v>58</v>
      </c>
      <c r="O369" s="3096" t="s">
        <v>941</v>
      </c>
      <c r="P369" s="3103">
        <v>24</v>
      </c>
      <c r="Q369" s="3104">
        <f>ROUND(K369,2)*P369</f>
        <v>797.03999999999996</v>
      </c>
    </row>
    <row r="370" ht="45" customHeight="1">
      <c r="A370" s="3105" t="s">
        <v>21</v>
      </c>
      <c r="B370" s="3105" t="s">
        <v>1004</v>
      </c>
      <c r="C370" s="3105" t="s">
        <v>33</v>
      </c>
      <c r="D370" s="3105" t="s">
        <v>1005</v>
      </c>
      <c r="E370" s="3105" t="s">
        <v>1006</v>
      </c>
      <c r="F370" s="3106">
        <f>P370</f>
        <v>10</v>
      </c>
      <c r="G370" s="3105" t="s">
        <v>26</v>
      </c>
      <c r="H370" s="3107">
        <v>57.460000000000001</v>
      </c>
      <c r="I370" s="3108">
        <v>57.460000000000001</v>
      </c>
      <c r="J370" s="3109">
        <v>0.22109999999999999</v>
      </c>
      <c r="K370" s="3110">
        <f>ROUND(I370,2)+(ROUND(I370,2)*J370)</f>
        <v>70.164406</v>
      </c>
      <c r="L370" s="3111">
        <f>ROUND(Q370,2)</f>
        <v>701.60000000000002</v>
      </c>
      <c r="M370" s="3105" t="s">
        <v>19</v>
      </c>
      <c r="N370" s="3105" t="s">
        <v>58</v>
      </c>
      <c r="O370" s="3105" t="s">
        <v>941</v>
      </c>
      <c r="P370" s="3112">
        <v>10</v>
      </c>
      <c r="Q370" s="3113">
        <f>ROUND(K370,2)*P370</f>
        <v>701.59999999999991</v>
      </c>
    </row>
    <row r="371" ht="45" customHeight="1">
      <c r="A371" s="3114" t="s">
        <v>21</v>
      </c>
      <c r="B371" s="3114" t="s">
        <v>1007</v>
      </c>
      <c r="C371" s="3114" t="s">
        <v>33</v>
      </c>
      <c r="D371" s="3114" t="s">
        <v>1008</v>
      </c>
      <c r="E371" s="3114" t="s">
        <v>1009</v>
      </c>
      <c r="F371" s="3115">
        <f>P371</f>
        <v>3</v>
      </c>
      <c r="G371" s="3114" t="s">
        <v>26</v>
      </c>
      <c r="H371" s="3116">
        <v>84.480000000000004</v>
      </c>
      <c r="I371" s="3117">
        <v>84.480000000000004</v>
      </c>
      <c r="J371" s="3118">
        <v>0.22109999999999999</v>
      </c>
      <c r="K371" s="3119">
        <f>ROUND(I371,2)+(ROUND(I371,2)*J371)</f>
        <v>103.158528</v>
      </c>
      <c r="L371" s="3120">
        <f>ROUND(Q371,2)</f>
        <v>309.48000000000002</v>
      </c>
      <c r="M371" s="3114" t="s">
        <v>19</v>
      </c>
      <c r="N371" s="3114" t="s">
        <v>58</v>
      </c>
      <c r="O371" s="3114" t="s">
        <v>941</v>
      </c>
      <c r="P371" s="3121">
        <v>3</v>
      </c>
      <c r="Q371" s="3122">
        <f>ROUND(K371,2)*P371</f>
        <v>309.48000000000002</v>
      </c>
    </row>
    <row r="372" ht="45" customHeight="1">
      <c r="A372" s="3124" t="s">
        <v>17</v>
      </c>
      <c r="B372" s="3124" t="s">
        <v>1010</v>
      </c>
      <c r="C372" s="3124" t="s">
        <v>19</v>
      </c>
      <c r="D372" s="3124" t="s">
        <v>19</v>
      </c>
      <c r="E372" s="3124" t="s">
        <v>1011</v>
      </c>
      <c r="F372" s="3124" t="s">
        <v>19</v>
      </c>
      <c r="G372" s="3124" t="s">
        <v>19</v>
      </c>
      <c r="H372" s="3124" t="s">
        <v>19</v>
      </c>
      <c r="I372" s="3124" t="s">
        <v>19</v>
      </c>
      <c r="J372" s="3124" t="s">
        <v>19</v>
      </c>
      <c r="K372" s="3124" t="s">
        <v>19</v>
      </c>
      <c r="L372" s="3125">
        <f>ROUND(L373,2)+ROUND(L374,2)+ROUND(L375,2)+ROUND(L376,2)+ROUND(L377,2)</f>
        <v>3429.3099999999999</v>
      </c>
      <c r="M372" s="3124" t="s">
        <v>19</v>
      </c>
      <c r="N372" s="3124" t="s">
        <v>19</v>
      </c>
      <c r="O372" s="3124" t="s">
        <v>19</v>
      </c>
      <c r="P372" s="3124" t="s">
        <v>19</v>
      </c>
      <c r="Q372" s="3124" t="s">
        <v>19</v>
      </c>
    </row>
    <row r="373" ht="45" customHeight="1">
      <c r="A373" s="3126" t="s">
        <v>21</v>
      </c>
      <c r="B373" s="3126" t="s">
        <v>1012</v>
      </c>
      <c r="C373" s="3126" t="s">
        <v>61</v>
      </c>
      <c r="D373" s="3126" t="s">
        <v>1013</v>
      </c>
      <c r="E373" s="3126" t="s">
        <v>1014</v>
      </c>
      <c r="F373" s="3127">
        <f>P373</f>
        <v>2</v>
      </c>
      <c r="G373" s="3126" t="s">
        <v>26</v>
      </c>
      <c r="H373" s="3128">
        <v>29.120000000000001</v>
      </c>
      <c r="I373" s="3129">
        <v>29.120000000000001</v>
      </c>
      <c r="J373" s="3130">
        <v>0.22109999999999999</v>
      </c>
      <c r="K373" s="3131">
        <f>ROUND(I373,2)+(ROUND(I373,2)*J373)</f>
        <v>35.558432000000003</v>
      </c>
      <c r="L373" s="3132">
        <f>ROUND(Q373,2)</f>
        <v>71.120000000000005</v>
      </c>
      <c r="M373" s="3126" t="s">
        <v>19</v>
      </c>
      <c r="N373" s="3126" t="s">
        <v>58</v>
      </c>
      <c r="O373" s="3126" t="s">
        <v>941</v>
      </c>
      <c r="P373" s="3133">
        <v>2</v>
      </c>
      <c r="Q373" s="3134">
        <f>ROUND(K373,2)*P373</f>
        <v>71.120000000000005</v>
      </c>
    </row>
    <row r="374" ht="45" customHeight="1">
      <c r="A374" s="3135" t="s">
        <v>21</v>
      </c>
      <c r="B374" s="3135" t="s">
        <v>1015</v>
      </c>
      <c r="C374" s="3135" t="s">
        <v>61</v>
      </c>
      <c r="D374" s="3135" t="s">
        <v>1016</v>
      </c>
      <c r="E374" s="3135" t="s">
        <v>1017</v>
      </c>
      <c r="F374" s="3136">
        <f>P374</f>
        <v>2</v>
      </c>
      <c r="G374" s="3135" t="s">
        <v>26</v>
      </c>
      <c r="H374" s="3137">
        <v>33.009999999999998</v>
      </c>
      <c r="I374" s="3138">
        <v>33.009999999999998</v>
      </c>
      <c r="J374" s="3139">
        <v>0.22109999999999999</v>
      </c>
      <c r="K374" s="3140">
        <f>ROUND(I374,2)+(ROUND(I374,2)*J374)</f>
        <v>40.308510999999996</v>
      </c>
      <c r="L374" s="3141">
        <f>ROUND(Q374,2)</f>
        <v>80.620000000000005</v>
      </c>
      <c r="M374" s="3135" t="s">
        <v>19</v>
      </c>
      <c r="N374" s="3135" t="s">
        <v>58</v>
      </c>
      <c r="O374" s="3135" t="s">
        <v>941</v>
      </c>
      <c r="P374" s="3142">
        <v>2</v>
      </c>
      <c r="Q374" s="3143">
        <f>ROUND(K374,2)*P374</f>
        <v>80.620000000000005</v>
      </c>
    </row>
    <row r="375" ht="45" customHeight="1">
      <c r="A375" s="3144" t="s">
        <v>21</v>
      </c>
      <c r="B375" s="3144" t="s">
        <v>1018</v>
      </c>
      <c r="C375" s="3144" t="s">
        <v>61</v>
      </c>
      <c r="D375" s="3144" t="s">
        <v>1019</v>
      </c>
      <c r="E375" s="3144" t="s">
        <v>1020</v>
      </c>
      <c r="F375" s="3145">
        <f>P375</f>
        <v>4</v>
      </c>
      <c r="G375" s="3144" t="s">
        <v>26</v>
      </c>
      <c r="H375" s="3146">
        <v>43.060000000000002</v>
      </c>
      <c r="I375" s="3147">
        <v>43.060000000000002</v>
      </c>
      <c r="J375" s="3148">
        <v>0.22109999999999999</v>
      </c>
      <c r="K375" s="3149">
        <f>ROUND(I375,2)+(ROUND(I375,2)*J375)</f>
        <v>52.580566000000005</v>
      </c>
      <c r="L375" s="3150">
        <f>ROUND(Q375,2)</f>
        <v>210.31999999999999</v>
      </c>
      <c r="M375" s="3144" t="s">
        <v>19</v>
      </c>
      <c r="N375" s="3144" t="s">
        <v>58</v>
      </c>
      <c r="O375" s="3144" t="s">
        <v>941</v>
      </c>
      <c r="P375" s="3151">
        <v>4</v>
      </c>
      <c r="Q375" s="3152">
        <f>ROUND(K375,2)*P375</f>
        <v>210.31999999999999</v>
      </c>
    </row>
    <row r="376" ht="45" customHeight="1">
      <c r="A376" s="3153" t="s">
        <v>21</v>
      </c>
      <c r="B376" s="3153" t="s">
        <v>1021</v>
      </c>
      <c r="C376" s="3153" t="s">
        <v>33</v>
      </c>
      <c r="D376" s="3153" t="s">
        <v>1022</v>
      </c>
      <c r="E376" s="3153" t="s">
        <v>1023</v>
      </c>
      <c r="F376" s="3154">
        <f>P376</f>
        <v>5</v>
      </c>
      <c r="G376" s="3153" t="s">
        <v>787</v>
      </c>
      <c r="H376" s="3155">
        <v>216.52000000000001</v>
      </c>
      <c r="I376" s="3156">
        <v>216.52000000000001</v>
      </c>
      <c r="J376" s="3157">
        <v>0.22109999999999999</v>
      </c>
      <c r="K376" s="3158">
        <f>ROUND(I376,2)+(ROUND(I376,2)*J376)</f>
        <v>264.39257200000003</v>
      </c>
      <c r="L376" s="3159">
        <f>ROUND(Q376,2)</f>
        <v>1321.95</v>
      </c>
      <c r="M376" s="3153" t="s">
        <v>19</v>
      </c>
      <c r="N376" s="3153" t="s">
        <v>58</v>
      </c>
      <c r="O376" s="3153" t="s">
        <v>941</v>
      </c>
      <c r="P376" s="3160">
        <v>5</v>
      </c>
      <c r="Q376" s="3161">
        <f>ROUND(K376,2)*P376</f>
        <v>1321.9499999999998</v>
      </c>
    </row>
    <row r="377" ht="45" customHeight="1">
      <c r="A377" s="3162" t="s">
        <v>21</v>
      </c>
      <c r="B377" s="3162" t="s">
        <v>1024</v>
      </c>
      <c r="C377" s="3162" t="s">
        <v>33</v>
      </c>
      <c r="D377" s="3162" t="s">
        <v>1025</v>
      </c>
      <c r="E377" s="3162" t="s">
        <v>1026</v>
      </c>
      <c r="F377" s="3163">
        <f>P377</f>
        <v>10</v>
      </c>
      <c r="G377" s="3162" t="s">
        <v>26</v>
      </c>
      <c r="H377" s="3164">
        <v>142.93000000000001</v>
      </c>
      <c r="I377" s="3165">
        <v>142.93000000000001</v>
      </c>
      <c r="J377" s="3166">
        <v>0.22109999999999999</v>
      </c>
      <c r="K377" s="3167">
        <f>ROUND(I377,2)+(ROUND(I377,2)*J377)</f>
        <v>174.531823</v>
      </c>
      <c r="L377" s="3168">
        <f>ROUND(Q377,2)</f>
        <v>1745.3</v>
      </c>
      <c r="M377" s="3162" t="s">
        <v>19</v>
      </c>
      <c r="N377" s="3162" t="s">
        <v>58</v>
      </c>
      <c r="O377" s="3162" t="s">
        <v>941</v>
      </c>
      <c r="P377" s="3169">
        <v>10</v>
      </c>
      <c r="Q377" s="3170">
        <f>ROUND(K377,2)*P377</f>
        <v>1745.3</v>
      </c>
    </row>
    <row r="378" ht="45" customHeight="1">
      <c r="A378" s="3172" t="s">
        <v>17</v>
      </c>
      <c r="B378" s="3172" t="s">
        <v>1027</v>
      </c>
      <c r="C378" s="3172" t="s">
        <v>19</v>
      </c>
      <c r="D378" s="3172" t="s">
        <v>19</v>
      </c>
      <c r="E378" s="3172" t="s">
        <v>1028</v>
      </c>
      <c r="F378" s="3172" t="s">
        <v>19</v>
      </c>
      <c r="G378" s="3172" t="s">
        <v>19</v>
      </c>
      <c r="H378" s="3172" t="s">
        <v>19</v>
      </c>
      <c r="I378" s="3172" t="s">
        <v>19</v>
      </c>
      <c r="J378" s="3172" t="s">
        <v>19</v>
      </c>
      <c r="K378" s="3172" t="s">
        <v>19</v>
      </c>
      <c r="L378" s="3173">
        <f>ROUND(L379,2)+ROUND(L380,2)+ROUND(L381,2)+ROUND(L382,2)+ROUND(L383,2)+ROUND(L384,2)+ROUND(L385,2)+ROUND(L386,2)+ROUND(L387,2)+ROUND(L388,2)+ROUND(L389,2)+ROUND(L390,2)+ROUND(L391,2)+ROUND(L392,2)+ROUND(L393,2)+ROUND(L394,2)+ROUND(L395,2)+ROUND(L396,2)+ROUND(L397,2)</f>
        <v>98877.550000000003</v>
      </c>
      <c r="M378" s="3172" t="s">
        <v>19</v>
      </c>
      <c r="N378" s="3172" t="s">
        <v>19</v>
      </c>
      <c r="O378" s="3172" t="s">
        <v>19</v>
      </c>
      <c r="P378" s="3172" t="s">
        <v>19</v>
      </c>
      <c r="Q378" s="3172" t="s">
        <v>19</v>
      </c>
    </row>
    <row r="379" ht="45" customHeight="1">
      <c r="A379" s="3174" t="s">
        <v>21</v>
      </c>
      <c r="B379" s="3174" t="s">
        <v>1029</v>
      </c>
      <c r="C379" s="3174" t="s">
        <v>33</v>
      </c>
      <c r="D379" s="3174" t="s">
        <v>1030</v>
      </c>
      <c r="E379" s="3174" t="s">
        <v>1031</v>
      </c>
      <c r="F379" s="3175">
        <f>P379</f>
        <v>400</v>
      </c>
      <c r="G379" s="3174" t="s">
        <v>109</v>
      </c>
      <c r="H379" s="3176">
        <v>7.3799999999999999</v>
      </c>
      <c r="I379" s="3177">
        <v>7.3799999999999999</v>
      </c>
      <c r="J379" s="3178">
        <v>0.22109999999999999</v>
      </c>
      <c r="K379" s="3179">
        <f>ROUND(I379,2)+(ROUND(I379,2)*J379)</f>
        <v>9.0117180000000001</v>
      </c>
      <c r="L379" s="3180">
        <f>ROUND(Q379,2)</f>
        <v>3604</v>
      </c>
      <c r="M379" s="3174" t="s">
        <v>19</v>
      </c>
      <c r="N379" s="3174" t="s">
        <v>58</v>
      </c>
      <c r="O379" s="3174" t="s">
        <v>941</v>
      </c>
      <c r="P379" s="3181">
        <v>400</v>
      </c>
      <c r="Q379" s="3182">
        <f>ROUND(K379,2)*P379</f>
        <v>3604</v>
      </c>
    </row>
    <row r="380" ht="45" customHeight="1">
      <c r="A380" s="3183" t="s">
        <v>21</v>
      </c>
      <c r="B380" s="3183" t="s">
        <v>1032</v>
      </c>
      <c r="C380" s="3183" t="s">
        <v>33</v>
      </c>
      <c r="D380" s="3183" t="s">
        <v>1033</v>
      </c>
      <c r="E380" s="3183" t="s">
        <v>1034</v>
      </c>
      <c r="F380" s="3184">
        <f>P380</f>
        <v>180</v>
      </c>
      <c r="G380" s="3183" t="s">
        <v>109</v>
      </c>
      <c r="H380" s="3185">
        <v>8.3800000000000008</v>
      </c>
      <c r="I380" s="3186">
        <v>8.3800000000000008</v>
      </c>
      <c r="J380" s="3187">
        <v>0.22109999999999999</v>
      </c>
      <c r="K380" s="3188">
        <f>ROUND(I380,2)+(ROUND(I380,2)*J380)</f>
        <v>10.232818000000002</v>
      </c>
      <c r="L380" s="3189">
        <f>ROUND(Q380,2)</f>
        <v>1841.4000000000001</v>
      </c>
      <c r="M380" s="3183" t="s">
        <v>19</v>
      </c>
      <c r="N380" s="3183" t="s">
        <v>58</v>
      </c>
      <c r="O380" s="3183" t="s">
        <v>941</v>
      </c>
      <c r="P380" s="3190">
        <v>180</v>
      </c>
      <c r="Q380" s="3191">
        <f>ROUND(K380,2)*P380</f>
        <v>1841.4000000000001</v>
      </c>
    </row>
    <row r="381" ht="45" customHeight="1">
      <c r="A381" s="3192" t="s">
        <v>21</v>
      </c>
      <c r="B381" s="3192" t="s">
        <v>1035</v>
      </c>
      <c r="C381" s="3192" t="s">
        <v>33</v>
      </c>
      <c r="D381" s="3192" t="s">
        <v>1036</v>
      </c>
      <c r="E381" s="3192" t="s">
        <v>1037</v>
      </c>
      <c r="F381" s="3193">
        <f>P381</f>
        <v>1</v>
      </c>
      <c r="G381" s="3192" t="s">
        <v>26</v>
      </c>
      <c r="H381" s="3194">
        <v>3.96</v>
      </c>
      <c r="I381" s="3195">
        <v>3.96</v>
      </c>
      <c r="J381" s="3196">
        <v>0.22109999999999999</v>
      </c>
      <c r="K381" s="3197">
        <f>ROUND(I381,2)+(ROUND(I381,2)*J381)</f>
        <v>4.8355560000000004</v>
      </c>
      <c r="L381" s="3198">
        <f>ROUND(Q381,2)</f>
        <v>4.8399999999999999</v>
      </c>
      <c r="M381" s="3192" t="s">
        <v>19</v>
      </c>
      <c r="N381" s="3192" t="s">
        <v>58</v>
      </c>
      <c r="O381" s="3192" t="s">
        <v>941</v>
      </c>
      <c r="P381" s="3199">
        <v>1</v>
      </c>
      <c r="Q381" s="3200">
        <f>ROUND(K381,2)*P381</f>
        <v>4.8399999999999999</v>
      </c>
    </row>
    <row r="382" ht="45" customHeight="1">
      <c r="A382" s="3201" t="s">
        <v>21</v>
      </c>
      <c r="B382" s="3201" t="s">
        <v>1038</v>
      </c>
      <c r="C382" s="3201" t="s">
        <v>33</v>
      </c>
      <c r="D382" s="3201" t="s">
        <v>1039</v>
      </c>
      <c r="E382" s="3201" t="s">
        <v>1040</v>
      </c>
      <c r="F382" s="3202">
        <f>P382</f>
        <v>4</v>
      </c>
      <c r="G382" s="3201" t="s">
        <v>26</v>
      </c>
      <c r="H382" s="3203">
        <v>5.9699999999999998</v>
      </c>
      <c r="I382" s="3204">
        <v>5.9699999999999998</v>
      </c>
      <c r="J382" s="3205">
        <v>0.22109999999999999</v>
      </c>
      <c r="K382" s="3206">
        <f>ROUND(I382,2)+(ROUND(I382,2)*J382)</f>
        <v>7.2899669999999999</v>
      </c>
      <c r="L382" s="3207">
        <f>ROUND(Q382,2)</f>
        <v>29.16</v>
      </c>
      <c r="M382" s="3201" t="s">
        <v>19</v>
      </c>
      <c r="N382" s="3201" t="s">
        <v>58</v>
      </c>
      <c r="O382" s="3201" t="s">
        <v>941</v>
      </c>
      <c r="P382" s="3208">
        <v>4</v>
      </c>
      <c r="Q382" s="3209">
        <f>ROUND(K382,2)*P382</f>
        <v>29.16</v>
      </c>
    </row>
    <row r="383" ht="45" customHeight="1">
      <c r="A383" s="3210" t="s">
        <v>21</v>
      </c>
      <c r="B383" s="3210" t="s">
        <v>1041</v>
      </c>
      <c r="C383" s="3210" t="s">
        <v>33</v>
      </c>
      <c r="D383" s="3210" t="s">
        <v>1042</v>
      </c>
      <c r="E383" s="3210" t="s">
        <v>1043</v>
      </c>
      <c r="F383" s="3211">
        <f>P383</f>
        <v>3</v>
      </c>
      <c r="G383" s="3210" t="s">
        <v>26</v>
      </c>
      <c r="H383" s="3212">
        <v>51.719999999999999</v>
      </c>
      <c r="I383" s="3213">
        <v>51.719999999999999</v>
      </c>
      <c r="J383" s="3214">
        <v>0.22109999999999999</v>
      </c>
      <c r="K383" s="3215">
        <f>ROUND(I383,2)+(ROUND(I383,2)*J383)</f>
        <v>63.155291999999996</v>
      </c>
      <c r="L383" s="3216">
        <f>ROUND(Q383,2)</f>
        <v>189.47999999999999</v>
      </c>
      <c r="M383" s="3210" t="s">
        <v>19</v>
      </c>
      <c r="N383" s="3210" t="s">
        <v>58</v>
      </c>
      <c r="O383" s="3210" t="s">
        <v>941</v>
      </c>
      <c r="P383" s="3217">
        <v>3</v>
      </c>
      <c r="Q383" s="3218">
        <f>ROUND(K383,2)*P383</f>
        <v>189.47999999999999</v>
      </c>
    </row>
    <row r="384" ht="45" customHeight="1">
      <c r="A384" s="3219" t="s">
        <v>21</v>
      </c>
      <c r="B384" s="3219" t="s">
        <v>1044</v>
      </c>
      <c r="C384" s="3219" t="s">
        <v>33</v>
      </c>
      <c r="D384" s="3219" t="s">
        <v>1045</v>
      </c>
      <c r="E384" s="3219" t="s">
        <v>1046</v>
      </c>
      <c r="F384" s="3220">
        <f>P384</f>
        <v>210</v>
      </c>
      <c r="G384" s="3219" t="s">
        <v>109</v>
      </c>
      <c r="H384" s="3221">
        <v>12.75</v>
      </c>
      <c r="I384" s="3222">
        <v>12.75</v>
      </c>
      <c r="J384" s="3223">
        <v>0.22109999999999999</v>
      </c>
      <c r="K384" s="3224">
        <f>ROUND(I384,2)+(ROUND(I384,2)*J384)</f>
        <v>15.569025</v>
      </c>
      <c r="L384" s="3225">
        <f>ROUND(Q384,2)</f>
        <v>3269.6999999999998</v>
      </c>
      <c r="M384" s="3219" t="s">
        <v>19</v>
      </c>
      <c r="N384" s="3219" t="s">
        <v>58</v>
      </c>
      <c r="O384" s="3219" t="s">
        <v>941</v>
      </c>
      <c r="P384" s="3226">
        <v>210</v>
      </c>
      <c r="Q384" s="3227">
        <f>ROUND(K384,2)*P384</f>
        <v>3269.7000000000003</v>
      </c>
    </row>
    <row r="385" ht="45" customHeight="1">
      <c r="A385" s="3228" t="s">
        <v>21</v>
      </c>
      <c r="B385" s="3228" t="s">
        <v>1047</v>
      </c>
      <c r="C385" s="3228" t="s">
        <v>33</v>
      </c>
      <c r="D385" s="3228" t="s">
        <v>1048</v>
      </c>
      <c r="E385" s="3228" t="s">
        <v>1049</v>
      </c>
      <c r="F385" s="3229">
        <f>P385</f>
        <v>200</v>
      </c>
      <c r="G385" s="3228" t="s">
        <v>109</v>
      </c>
      <c r="H385" s="3230">
        <v>17.030000000000001</v>
      </c>
      <c r="I385" s="3231">
        <v>17.030000000000001</v>
      </c>
      <c r="J385" s="3232">
        <v>0.22109999999999999</v>
      </c>
      <c r="K385" s="3233">
        <f>ROUND(I385,2)+(ROUND(I385,2)*J385)</f>
        <v>20.795332999999999</v>
      </c>
      <c r="L385" s="3234">
        <f>ROUND(Q385,2)</f>
        <v>4160</v>
      </c>
      <c r="M385" s="3228" t="s">
        <v>19</v>
      </c>
      <c r="N385" s="3228" t="s">
        <v>58</v>
      </c>
      <c r="O385" s="3228" t="s">
        <v>941</v>
      </c>
      <c r="P385" s="3235">
        <v>200</v>
      </c>
      <c r="Q385" s="3236">
        <f>ROUND(K385,2)*P385</f>
        <v>4160</v>
      </c>
    </row>
    <row r="386" ht="45" customHeight="1">
      <c r="A386" s="3237" t="s">
        <v>21</v>
      </c>
      <c r="B386" s="3237" t="s">
        <v>1050</v>
      </c>
      <c r="C386" s="3237" t="s">
        <v>33</v>
      </c>
      <c r="D386" s="3237" t="s">
        <v>1051</v>
      </c>
      <c r="E386" s="3237" t="s">
        <v>1052</v>
      </c>
      <c r="F386" s="3238">
        <f>P386</f>
        <v>1300</v>
      </c>
      <c r="G386" s="3237" t="s">
        <v>109</v>
      </c>
      <c r="H386" s="3239">
        <v>10.17</v>
      </c>
      <c r="I386" s="3240">
        <v>10.17</v>
      </c>
      <c r="J386" s="3241">
        <v>0.22109999999999999</v>
      </c>
      <c r="K386" s="3242">
        <f>ROUND(I386,2)+(ROUND(I386,2)*J386)</f>
        <v>12.418587</v>
      </c>
      <c r="L386" s="3243">
        <f>ROUND(Q386,2)</f>
        <v>16146</v>
      </c>
      <c r="M386" s="3237" t="s">
        <v>19</v>
      </c>
      <c r="N386" s="3237" t="s">
        <v>58</v>
      </c>
      <c r="O386" s="3237" t="s">
        <v>941</v>
      </c>
      <c r="P386" s="3244">
        <v>1300</v>
      </c>
      <c r="Q386" s="3245">
        <f>ROUND(K386,2)*P386</f>
        <v>16146</v>
      </c>
    </row>
    <row r="387" ht="45" customHeight="1">
      <c r="A387" s="3246" t="s">
        <v>21</v>
      </c>
      <c r="B387" s="3246" t="s">
        <v>1053</v>
      </c>
      <c r="C387" s="3246" t="s">
        <v>33</v>
      </c>
      <c r="D387" s="3246" t="s">
        <v>1054</v>
      </c>
      <c r="E387" s="3246" t="s">
        <v>1055</v>
      </c>
      <c r="F387" s="3247">
        <f>P387</f>
        <v>15</v>
      </c>
      <c r="G387" s="3246" t="s">
        <v>109</v>
      </c>
      <c r="H387" s="3248">
        <v>10.789999999999999</v>
      </c>
      <c r="I387" s="3249">
        <v>10.789999999999999</v>
      </c>
      <c r="J387" s="3250">
        <v>0.22109999999999999</v>
      </c>
      <c r="K387" s="3251">
        <f>ROUND(I387,2)+(ROUND(I387,2)*J387)</f>
        <v>13.175668999999999</v>
      </c>
      <c r="L387" s="3252">
        <f>ROUND(Q387,2)</f>
        <v>197.69999999999999</v>
      </c>
      <c r="M387" s="3246" t="s">
        <v>19</v>
      </c>
      <c r="N387" s="3246" t="s">
        <v>58</v>
      </c>
      <c r="O387" s="3246" t="s">
        <v>941</v>
      </c>
      <c r="P387" s="3253">
        <v>15</v>
      </c>
      <c r="Q387" s="3254">
        <f>ROUND(K387,2)*P387</f>
        <v>197.69999999999999</v>
      </c>
    </row>
    <row r="388" ht="45" customHeight="1">
      <c r="A388" s="3255" t="s">
        <v>21</v>
      </c>
      <c r="B388" s="3255" t="s">
        <v>1056</v>
      </c>
      <c r="C388" s="3255" t="s">
        <v>33</v>
      </c>
      <c r="D388" s="3255" t="s">
        <v>1057</v>
      </c>
      <c r="E388" s="3255" t="s">
        <v>1058</v>
      </c>
      <c r="F388" s="3256">
        <f>P388</f>
        <v>25</v>
      </c>
      <c r="G388" s="3255" t="s">
        <v>109</v>
      </c>
      <c r="H388" s="3257">
        <v>12.539999999999999</v>
      </c>
      <c r="I388" s="3258">
        <v>12.539999999999999</v>
      </c>
      <c r="J388" s="3259">
        <v>0.22109999999999999</v>
      </c>
      <c r="K388" s="3260">
        <f>ROUND(I388,2)+(ROUND(I388,2)*J388)</f>
        <v>15.312593999999999</v>
      </c>
      <c r="L388" s="3261">
        <f>ROUND(Q388,2)</f>
        <v>382.75</v>
      </c>
      <c r="M388" s="3255" t="s">
        <v>19</v>
      </c>
      <c r="N388" s="3255" t="s">
        <v>58</v>
      </c>
      <c r="O388" s="3255" t="s">
        <v>941</v>
      </c>
      <c r="P388" s="3262">
        <v>25</v>
      </c>
      <c r="Q388" s="3263">
        <f>ROUND(K388,2)*P388</f>
        <v>382.75</v>
      </c>
    </row>
    <row r="389" ht="45" customHeight="1">
      <c r="A389" s="3264" t="s">
        <v>21</v>
      </c>
      <c r="B389" s="3264" t="s">
        <v>1059</v>
      </c>
      <c r="C389" s="3264" t="s">
        <v>33</v>
      </c>
      <c r="D389" s="3264" t="s">
        <v>1060</v>
      </c>
      <c r="E389" s="3264" t="s">
        <v>1061</v>
      </c>
      <c r="F389" s="3265">
        <f>P389</f>
        <v>450</v>
      </c>
      <c r="G389" s="3264" t="s">
        <v>109</v>
      </c>
      <c r="H389" s="3266">
        <v>17.710000000000001</v>
      </c>
      <c r="I389" s="3267">
        <v>17.710000000000001</v>
      </c>
      <c r="J389" s="3268">
        <v>0.22109999999999999</v>
      </c>
      <c r="K389" s="3269">
        <f>ROUND(I389,2)+(ROUND(I389,2)*J389)</f>
        <v>21.625681</v>
      </c>
      <c r="L389" s="3270">
        <f>ROUND(Q389,2)</f>
        <v>9733.5</v>
      </c>
      <c r="M389" s="3264" t="s">
        <v>19</v>
      </c>
      <c r="N389" s="3264" t="s">
        <v>58</v>
      </c>
      <c r="O389" s="3264" t="s">
        <v>941</v>
      </c>
      <c r="P389" s="3271">
        <v>450</v>
      </c>
      <c r="Q389" s="3272">
        <f>ROUND(K389,2)*P389</f>
        <v>9733.5</v>
      </c>
    </row>
    <row r="390" ht="45" customHeight="1">
      <c r="A390" s="3273" t="s">
        <v>21</v>
      </c>
      <c r="B390" s="3273" t="s">
        <v>1062</v>
      </c>
      <c r="C390" s="3273" t="s">
        <v>33</v>
      </c>
      <c r="D390" s="3273" t="s">
        <v>1063</v>
      </c>
      <c r="E390" s="3273" t="s">
        <v>1064</v>
      </c>
      <c r="F390" s="3274">
        <f>P390</f>
        <v>1200</v>
      </c>
      <c r="G390" s="3273" t="s">
        <v>109</v>
      </c>
      <c r="H390" s="3275">
        <v>23.98</v>
      </c>
      <c r="I390" s="3276">
        <v>23.98</v>
      </c>
      <c r="J390" s="3277">
        <v>0.22109999999999999</v>
      </c>
      <c r="K390" s="3278">
        <f>ROUND(I390,2)+(ROUND(I390,2)*J390)</f>
        <v>29.281978000000002</v>
      </c>
      <c r="L390" s="3279">
        <f>ROUND(Q390,2)</f>
        <v>35136</v>
      </c>
      <c r="M390" s="3273" t="s">
        <v>19</v>
      </c>
      <c r="N390" s="3273" t="s">
        <v>58</v>
      </c>
      <c r="O390" s="3273" t="s">
        <v>941</v>
      </c>
      <c r="P390" s="3280">
        <v>1200</v>
      </c>
      <c r="Q390" s="3281">
        <f>ROUND(K390,2)*P390</f>
        <v>35136</v>
      </c>
    </row>
    <row r="391" ht="45" customHeight="1">
      <c r="A391" s="3282" t="s">
        <v>21</v>
      </c>
      <c r="B391" s="3282" t="s">
        <v>1065</v>
      </c>
      <c r="C391" s="3282" t="s">
        <v>33</v>
      </c>
      <c r="D391" s="3282" t="s">
        <v>1066</v>
      </c>
      <c r="E391" s="3282" t="s">
        <v>1067</v>
      </c>
      <c r="F391" s="3283">
        <f>P391</f>
        <v>100</v>
      </c>
      <c r="G391" s="3282" t="s">
        <v>109</v>
      </c>
      <c r="H391" s="3284">
        <v>36.049999999999997</v>
      </c>
      <c r="I391" s="3285">
        <v>36.049999999999997</v>
      </c>
      <c r="J391" s="3286">
        <v>0.22109999999999999</v>
      </c>
      <c r="K391" s="3287">
        <f>ROUND(I391,2)+(ROUND(I391,2)*J391)</f>
        <v>44.020654999999998</v>
      </c>
      <c r="L391" s="3288">
        <f>ROUND(Q391,2)</f>
        <v>4402</v>
      </c>
      <c r="M391" s="3282" t="s">
        <v>19</v>
      </c>
      <c r="N391" s="3282" t="s">
        <v>58</v>
      </c>
      <c r="O391" s="3282" t="s">
        <v>941</v>
      </c>
      <c r="P391" s="3289">
        <v>100</v>
      </c>
      <c r="Q391" s="3290">
        <f>ROUND(K391,2)*P391</f>
        <v>4402</v>
      </c>
    </row>
    <row r="392" ht="45" customHeight="1">
      <c r="A392" s="3291" t="s">
        <v>21</v>
      </c>
      <c r="B392" s="3291" t="s">
        <v>1068</v>
      </c>
      <c r="C392" s="3291" t="s">
        <v>61</v>
      </c>
      <c r="D392" s="3291" t="s">
        <v>1069</v>
      </c>
      <c r="E392" s="3291" t="s">
        <v>1070</v>
      </c>
      <c r="F392" s="3292">
        <f>P392</f>
        <v>100</v>
      </c>
      <c r="G392" s="3291" t="s">
        <v>109</v>
      </c>
      <c r="H392" s="3293">
        <v>11.19</v>
      </c>
      <c r="I392" s="3294">
        <v>11.19</v>
      </c>
      <c r="J392" s="3295">
        <v>0.22109999999999999</v>
      </c>
      <c r="K392" s="3296">
        <f>ROUND(I392,2)+(ROUND(I392,2)*J392)</f>
        <v>13.664109</v>
      </c>
      <c r="L392" s="3297">
        <f>ROUND(Q392,2)</f>
        <v>1366</v>
      </c>
      <c r="M392" s="3291" t="s">
        <v>19</v>
      </c>
      <c r="N392" s="3291" t="s">
        <v>58</v>
      </c>
      <c r="O392" s="3291" t="s">
        <v>941</v>
      </c>
      <c r="P392" s="3298">
        <v>100</v>
      </c>
      <c r="Q392" s="3299">
        <f>ROUND(K392,2)*P392</f>
        <v>1366</v>
      </c>
    </row>
    <row r="393" ht="45" customHeight="1">
      <c r="A393" s="3300" t="s">
        <v>21</v>
      </c>
      <c r="B393" s="3300" t="s">
        <v>1071</v>
      </c>
      <c r="C393" s="3300" t="s">
        <v>23</v>
      </c>
      <c r="D393" s="3300" t="s">
        <v>1072</v>
      </c>
      <c r="E393" s="3300" t="s">
        <v>1073</v>
      </c>
      <c r="F393" s="3301">
        <f>P393</f>
        <v>180</v>
      </c>
      <c r="G393" s="3300" t="s">
        <v>26</v>
      </c>
      <c r="H393" s="3302">
        <v>35.670000000000002</v>
      </c>
      <c r="I393" s="3303">
        <v>35.670000000000002</v>
      </c>
      <c r="J393" s="3304">
        <v>0.22109999999999999</v>
      </c>
      <c r="K393" s="3305">
        <f>ROUND(I393,2)+(ROUND(I393,2)*J393)</f>
        <v>43.556637000000002</v>
      </c>
      <c r="L393" s="3306">
        <f>ROUND(Q393,2)</f>
        <v>7840.8000000000002</v>
      </c>
      <c r="M393" s="3300" t="s">
        <v>19</v>
      </c>
      <c r="N393" s="3300" t="s">
        <v>58</v>
      </c>
      <c r="O393" s="3300" t="s">
        <v>941</v>
      </c>
      <c r="P393" s="3307">
        <v>180</v>
      </c>
      <c r="Q393" s="3308">
        <f>ROUND(K393,2)*P393</f>
        <v>7840.8000000000002</v>
      </c>
    </row>
    <row r="394" ht="45" customHeight="1">
      <c r="A394" s="3309" t="s">
        <v>21</v>
      </c>
      <c r="B394" s="3309" t="s">
        <v>1074</v>
      </c>
      <c r="C394" s="3309" t="s">
        <v>33</v>
      </c>
      <c r="D394" s="3309" t="s">
        <v>1075</v>
      </c>
      <c r="E394" s="3309" t="s">
        <v>1076</v>
      </c>
      <c r="F394" s="3310">
        <f>P394</f>
        <v>350</v>
      </c>
      <c r="G394" s="3309" t="s">
        <v>109</v>
      </c>
      <c r="H394" s="3311">
        <v>17.809999999999999</v>
      </c>
      <c r="I394" s="3312">
        <v>17.809999999999999</v>
      </c>
      <c r="J394" s="3313">
        <v>0.22109999999999999</v>
      </c>
      <c r="K394" s="3314">
        <f>ROUND(I394,2)+(ROUND(I394,2)*J394)</f>
        <v>21.747790999999999</v>
      </c>
      <c r="L394" s="3315">
        <f>ROUND(Q394,2)</f>
        <v>7612.5</v>
      </c>
      <c r="M394" s="3309" t="s">
        <v>19</v>
      </c>
      <c r="N394" s="3309" t="s">
        <v>58</v>
      </c>
      <c r="O394" s="3309" t="s">
        <v>941</v>
      </c>
      <c r="P394" s="3316">
        <v>350</v>
      </c>
      <c r="Q394" s="3317">
        <f>ROUND(K394,2)*P394</f>
        <v>7612.5</v>
      </c>
    </row>
    <row r="395" ht="45" customHeight="1">
      <c r="A395" s="3318" t="s">
        <v>21</v>
      </c>
      <c r="B395" s="3318" t="s">
        <v>1077</v>
      </c>
      <c r="C395" s="3318" t="s">
        <v>23</v>
      </c>
      <c r="D395" s="3318" t="s">
        <v>1078</v>
      </c>
      <c r="E395" s="3318" t="s">
        <v>1079</v>
      </c>
      <c r="F395" s="3319">
        <f>P395</f>
        <v>12</v>
      </c>
      <c r="G395" s="3318" t="s">
        <v>26</v>
      </c>
      <c r="H395" s="3320">
        <v>33.560000000000002</v>
      </c>
      <c r="I395" s="3321">
        <v>33.560000000000002</v>
      </c>
      <c r="J395" s="3322">
        <v>0.22109999999999999</v>
      </c>
      <c r="K395" s="3323">
        <f>ROUND(I395,2)+(ROUND(I395,2)*J395)</f>
        <v>40.980116000000002</v>
      </c>
      <c r="L395" s="3324">
        <f>ROUND(Q395,2)</f>
        <v>491.75999999999999</v>
      </c>
      <c r="M395" s="3318" t="s">
        <v>19</v>
      </c>
      <c r="N395" s="3318" t="s">
        <v>58</v>
      </c>
      <c r="O395" s="3318" t="s">
        <v>941</v>
      </c>
      <c r="P395" s="3325">
        <v>12</v>
      </c>
      <c r="Q395" s="3326">
        <f>ROUND(K395,2)*P395</f>
        <v>491.75999999999999</v>
      </c>
    </row>
    <row r="396" ht="45" customHeight="1">
      <c r="A396" s="3327" t="s">
        <v>21</v>
      </c>
      <c r="B396" s="3327" t="s">
        <v>1080</v>
      </c>
      <c r="C396" s="3327" t="s">
        <v>33</v>
      </c>
      <c r="D396" s="3327" t="s">
        <v>1081</v>
      </c>
      <c r="E396" s="3327" t="s">
        <v>1082</v>
      </c>
      <c r="F396" s="3328">
        <f>P396</f>
        <v>27</v>
      </c>
      <c r="G396" s="3327" t="s">
        <v>26</v>
      </c>
      <c r="H396" s="3329">
        <v>68.719999999999999</v>
      </c>
      <c r="I396" s="3330">
        <v>68.719999999999999</v>
      </c>
      <c r="J396" s="3331">
        <v>0.22109999999999999</v>
      </c>
      <c r="K396" s="3332">
        <f>ROUND(I396,2)+(ROUND(I396,2)*J396)</f>
        <v>83.913991999999993</v>
      </c>
      <c r="L396" s="3333">
        <f>ROUND(Q396,2)</f>
        <v>2265.5700000000002</v>
      </c>
      <c r="M396" s="3327" t="s">
        <v>19</v>
      </c>
      <c r="N396" s="3327" t="s">
        <v>58</v>
      </c>
      <c r="O396" s="3327" t="s">
        <v>941</v>
      </c>
      <c r="P396" s="3334">
        <v>27</v>
      </c>
      <c r="Q396" s="3335">
        <f>ROUND(K396,2)*P396</f>
        <v>2265.5699999999997</v>
      </c>
    </row>
    <row r="397" ht="45" customHeight="1">
      <c r="A397" s="3336" t="s">
        <v>21</v>
      </c>
      <c r="B397" s="3336" t="s">
        <v>1083</v>
      </c>
      <c r="C397" s="3336" t="s">
        <v>33</v>
      </c>
      <c r="D397" s="3336" t="s">
        <v>1084</v>
      </c>
      <c r="E397" s="3336" t="s">
        <v>1085</v>
      </c>
      <c r="F397" s="3337">
        <f>P397</f>
        <v>27</v>
      </c>
      <c r="G397" s="3336" t="s">
        <v>26</v>
      </c>
      <c r="H397" s="3338">
        <v>6.2000000000000002</v>
      </c>
      <c r="I397" s="3339">
        <v>6.2000000000000002</v>
      </c>
      <c r="J397" s="3340">
        <v>0.22109999999999999</v>
      </c>
      <c r="K397" s="3341">
        <f>ROUND(I397,2)+(ROUND(I397,2)*J397)</f>
        <v>7.5708200000000003</v>
      </c>
      <c r="L397" s="3342">
        <f>ROUND(Q397,2)</f>
        <v>204.38999999999999</v>
      </c>
      <c r="M397" s="3336" t="s">
        <v>19</v>
      </c>
      <c r="N397" s="3336" t="s">
        <v>58</v>
      </c>
      <c r="O397" s="3336" t="s">
        <v>941</v>
      </c>
      <c r="P397" s="3343">
        <v>27</v>
      </c>
      <c r="Q397" s="3344">
        <f>ROUND(K397,2)*P397</f>
        <v>204.39000000000001</v>
      </c>
    </row>
    <row r="398" ht="45" customHeight="1">
      <c r="A398" s="3346" t="s">
        <v>17</v>
      </c>
      <c r="B398" s="3346" t="s">
        <v>1086</v>
      </c>
      <c r="C398" s="3346" t="s">
        <v>19</v>
      </c>
      <c r="D398" s="3346" t="s">
        <v>19</v>
      </c>
      <c r="E398" s="3346" t="s">
        <v>1087</v>
      </c>
      <c r="F398" s="3346" t="s">
        <v>19</v>
      </c>
      <c r="G398" s="3346" t="s">
        <v>19</v>
      </c>
      <c r="H398" s="3346" t="s">
        <v>19</v>
      </c>
      <c r="I398" s="3346" t="s">
        <v>19</v>
      </c>
      <c r="J398" s="3346" t="s">
        <v>19</v>
      </c>
      <c r="K398" s="3346" t="s">
        <v>19</v>
      </c>
      <c r="L398" s="3347">
        <f>ROUND(L399,2)+ROUND(L400,2)+ROUND(L401,2)+ROUND(L402,2)+ROUND(L403,2)+ROUND(L404,2)</f>
        <v>18005.299999999999</v>
      </c>
      <c r="M398" s="3346" t="s">
        <v>19</v>
      </c>
      <c r="N398" s="3346" t="s">
        <v>19</v>
      </c>
      <c r="O398" s="3346" t="s">
        <v>19</v>
      </c>
      <c r="P398" s="3346" t="s">
        <v>19</v>
      </c>
      <c r="Q398" s="3346" t="s">
        <v>19</v>
      </c>
    </row>
    <row r="399" ht="45" customHeight="1">
      <c r="A399" s="3348" t="s">
        <v>21</v>
      </c>
      <c r="B399" s="3348" t="s">
        <v>1088</v>
      </c>
      <c r="C399" s="3348" t="s">
        <v>33</v>
      </c>
      <c r="D399" s="3348" t="s">
        <v>1025</v>
      </c>
      <c r="E399" s="3348" t="s">
        <v>1026</v>
      </c>
      <c r="F399" s="3349">
        <f>P399</f>
        <v>19</v>
      </c>
      <c r="G399" s="3348" t="s">
        <v>26</v>
      </c>
      <c r="H399" s="3350">
        <v>142.93000000000001</v>
      </c>
      <c r="I399" s="3351">
        <v>142.93000000000001</v>
      </c>
      <c r="J399" s="3352">
        <v>0.22109999999999999</v>
      </c>
      <c r="K399" s="3353">
        <f>ROUND(I399,2)+(ROUND(I399,2)*J399)</f>
        <v>174.531823</v>
      </c>
      <c r="L399" s="3354">
        <f>ROUND(Q399,2)</f>
        <v>3316.0700000000002</v>
      </c>
      <c r="M399" s="3348" t="s">
        <v>19</v>
      </c>
      <c r="N399" s="3348" t="s">
        <v>58</v>
      </c>
      <c r="O399" s="3348" t="s">
        <v>941</v>
      </c>
      <c r="P399" s="3355">
        <v>19</v>
      </c>
      <c r="Q399" s="3356">
        <f>ROUND(K399,2)*P399</f>
        <v>3316.0700000000002</v>
      </c>
    </row>
    <row r="400" ht="45" customHeight="1">
      <c r="A400" s="3357" t="s">
        <v>21</v>
      </c>
      <c r="B400" s="3357" t="s">
        <v>1089</v>
      </c>
      <c r="C400" s="3357" t="s">
        <v>33</v>
      </c>
      <c r="D400" s="3357" t="s">
        <v>1090</v>
      </c>
      <c r="E400" s="3357" t="s">
        <v>1091</v>
      </c>
      <c r="F400" s="3358">
        <f>P400</f>
        <v>10</v>
      </c>
      <c r="G400" s="3357" t="s">
        <v>26</v>
      </c>
      <c r="H400" s="3359">
        <v>100.62</v>
      </c>
      <c r="I400" s="3360">
        <v>100.62</v>
      </c>
      <c r="J400" s="3361">
        <v>0.22109999999999999</v>
      </c>
      <c r="K400" s="3362">
        <f>ROUND(I400,2)+(ROUND(I400,2)*J400)</f>
        <v>122.86708200000001</v>
      </c>
      <c r="L400" s="3363">
        <f>ROUND(Q400,2)</f>
        <v>1228.7</v>
      </c>
      <c r="M400" s="3357" t="s">
        <v>19</v>
      </c>
      <c r="N400" s="3357" t="s">
        <v>58</v>
      </c>
      <c r="O400" s="3357" t="s">
        <v>941</v>
      </c>
      <c r="P400" s="3364">
        <v>10</v>
      </c>
      <c r="Q400" s="3365">
        <f>ROUND(K400,2)*P400</f>
        <v>1228.7</v>
      </c>
    </row>
    <row r="401" ht="45" customHeight="1">
      <c r="A401" s="3366" t="s">
        <v>21</v>
      </c>
      <c r="B401" s="3366" t="s">
        <v>1092</v>
      </c>
      <c r="C401" s="3366" t="s">
        <v>33</v>
      </c>
      <c r="D401" s="3366" t="s">
        <v>789</v>
      </c>
      <c r="E401" s="3366" t="s">
        <v>790</v>
      </c>
      <c r="F401" s="3367">
        <f>P401</f>
        <v>6</v>
      </c>
      <c r="G401" s="3366" t="s">
        <v>26</v>
      </c>
      <c r="H401" s="3368">
        <v>705.73000000000002</v>
      </c>
      <c r="I401" s="3369">
        <v>705.73000000000002</v>
      </c>
      <c r="J401" s="3370">
        <v>0.22109999999999999</v>
      </c>
      <c r="K401" s="3371">
        <f>ROUND(I401,2)+(ROUND(I401,2)*J401)</f>
        <v>861.76690299999996</v>
      </c>
      <c r="L401" s="3372">
        <f>ROUND(Q401,2)</f>
        <v>5170.6199999999999</v>
      </c>
      <c r="M401" s="3366" t="s">
        <v>19</v>
      </c>
      <c r="N401" s="3366" t="s">
        <v>58</v>
      </c>
      <c r="O401" s="3366" t="s">
        <v>941</v>
      </c>
      <c r="P401" s="3373">
        <v>6</v>
      </c>
      <c r="Q401" s="3374">
        <f>ROUND(K401,2)*P401</f>
        <v>5170.6199999999999</v>
      </c>
    </row>
    <row r="402" ht="45" customHeight="1">
      <c r="A402" s="3375" t="s">
        <v>21</v>
      </c>
      <c r="B402" s="3375" t="s">
        <v>1093</v>
      </c>
      <c r="C402" s="3375" t="s">
        <v>33</v>
      </c>
      <c r="D402" s="3375" t="s">
        <v>279</v>
      </c>
      <c r="E402" s="3375" t="s">
        <v>1094</v>
      </c>
      <c r="F402" s="3376">
        <f>P402</f>
        <v>54.200000000000003</v>
      </c>
      <c r="G402" s="3375" t="s">
        <v>64</v>
      </c>
      <c r="H402" s="3377">
        <v>58.619999999999997</v>
      </c>
      <c r="I402" s="3378">
        <v>58.619999999999997</v>
      </c>
      <c r="J402" s="3379">
        <v>0.22109999999999999</v>
      </c>
      <c r="K402" s="3380">
        <f>ROUND(I402,2)+(ROUND(I402,2)*J402)</f>
        <v>71.580882000000003</v>
      </c>
      <c r="L402" s="3381">
        <f>ROUND(Q402,2)</f>
        <v>3879.6399999999999</v>
      </c>
      <c r="M402" s="3375" t="s">
        <v>19</v>
      </c>
      <c r="N402" s="3375" t="s">
        <v>58</v>
      </c>
      <c r="O402" s="3375" t="s">
        <v>941</v>
      </c>
      <c r="P402" s="3382">
        <v>54.200000000000003</v>
      </c>
      <c r="Q402" s="3383">
        <f>ROUND(K402,2)*P402</f>
        <v>3879.636</v>
      </c>
    </row>
    <row r="403" ht="45" customHeight="1">
      <c r="A403" s="3384" t="s">
        <v>21</v>
      </c>
      <c r="B403" s="3384" t="s">
        <v>1095</v>
      </c>
      <c r="C403" s="3384" t="s">
        <v>61</v>
      </c>
      <c r="D403" s="3384" t="s">
        <v>886</v>
      </c>
      <c r="E403" s="3384" t="s">
        <v>887</v>
      </c>
      <c r="F403" s="3385">
        <f>P403</f>
        <v>6.5</v>
      </c>
      <c r="G403" s="3384" t="s">
        <v>64</v>
      </c>
      <c r="H403" s="3386">
        <v>436.14999999999998</v>
      </c>
      <c r="I403" s="3387">
        <v>436.14999999999998</v>
      </c>
      <c r="J403" s="3388">
        <v>0.22109999999999999</v>
      </c>
      <c r="K403" s="3389">
        <f>ROUND(I403,2)+(ROUND(I403,2)*J403)</f>
        <v>532.58276499999999</v>
      </c>
      <c r="L403" s="3390">
        <f>ROUND(Q403,2)</f>
        <v>3461.77</v>
      </c>
      <c r="M403" s="3384" t="s">
        <v>19</v>
      </c>
      <c r="N403" s="3384" t="s">
        <v>58</v>
      </c>
      <c r="O403" s="3384" t="s">
        <v>941</v>
      </c>
      <c r="P403" s="3391">
        <v>6.5</v>
      </c>
      <c r="Q403" s="3392">
        <f>ROUND(K403,2)*P403</f>
        <v>3461.7700000000004</v>
      </c>
    </row>
    <row r="404" ht="45" customHeight="1">
      <c r="A404" s="3393" t="s">
        <v>21</v>
      </c>
      <c r="B404" s="3393" t="s">
        <v>1096</v>
      </c>
      <c r="C404" s="3393" t="s">
        <v>33</v>
      </c>
      <c r="D404" s="3393" t="s">
        <v>1097</v>
      </c>
      <c r="E404" s="3393" t="s">
        <v>1098</v>
      </c>
      <c r="F404" s="3394">
        <f>P404</f>
        <v>542</v>
      </c>
      <c r="G404" s="3393" t="s">
        <v>109</v>
      </c>
      <c r="H404" s="3395">
        <v>1.4299999999999999</v>
      </c>
      <c r="I404" s="3396">
        <v>1.4299999999999999</v>
      </c>
      <c r="J404" s="3397">
        <v>0.22109999999999999</v>
      </c>
      <c r="K404" s="3398">
        <f>ROUND(I404,2)+(ROUND(I404,2)*J404)</f>
        <v>1.746173</v>
      </c>
      <c r="L404" s="3399">
        <f>ROUND(Q404,2)</f>
        <v>948.5</v>
      </c>
      <c r="M404" s="3393" t="s">
        <v>19</v>
      </c>
      <c r="N404" s="3393" t="s">
        <v>58</v>
      </c>
      <c r="O404" s="3393" t="s">
        <v>941</v>
      </c>
      <c r="P404" s="3400">
        <v>542</v>
      </c>
      <c r="Q404" s="3401">
        <f>ROUND(K404,2)*P404</f>
        <v>948.5</v>
      </c>
    </row>
    <row r="405" ht="45" customHeight="1">
      <c r="A405" s="3403" t="s">
        <v>17</v>
      </c>
      <c r="B405" s="3403" t="s">
        <v>1099</v>
      </c>
      <c r="C405" s="3403" t="s">
        <v>19</v>
      </c>
      <c r="D405" s="3403" t="s">
        <v>19</v>
      </c>
      <c r="E405" s="3403" t="s">
        <v>1100</v>
      </c>
      <c r="F405" s="3403" t="s">
        <v>19</v>
      </c>
      <c r="G405" s="3403" t="s">
        <v>19</v>
      </c>
      <c r="H405" s="3403" t="s">
        <v>19</v>
      </c>
      <c r="I405" s="3403" t="s">
        <v>19</v>
      </c>
      <c r="J405" s="3403" t="s">
        <v>19</v>
      </c>
      <c r="K405" s="3403" t="s">
        <v>19</v>
      </c>
      <c r="L405" s="3404">
        <f>ROUND(L406,2)+ROUND(L407,2)</f>
        <v>1597.03</v>
      </c>
      <c r="M405" s="3403" t="s">
        <v>19</v>
      </c>
      <c r="N405" s="3403" t="s">
        <v>19</v>
      </c>
      <c r="O405" s="3403" t="s">
        <v>19</v>
      </c>
      <c r="P405" s="3403" t="s">
        <v>19</v>
      </c>
      <c r="Q405" s="3403" t="s">
        <v>19</v>
      </c>
    </row>
    <row r="406" ht="45" customHeight="1">
      <c r="A406" s="3405" t="s">
        <v>21</v>
      </c>
      <c r="B406" s="3405" t="s">
        <v>1101</v>
      </c>
      <c r="C406" s="3405" t="s">
        <v>33</v>
      </c>
      <c r="D406" s="3405" t="s">
        <v>1102</v>
      </c>
      <c r="E406" s="3405" t="s">
        <v>1103</v>
      </c>
      <c r="F406" s="3406">
        <f>P406</f>
        <v>1</v>
      </c>
      <c r="G406" s="3405" t="s">
        <v>1104</v>
      </c>
      <c r="H406" s="3407">
        <v>945.33000000000004</v>
      </c>
      <c r="I406" s="3408">
        <v>945.33000000000004</v>
      </c>
      <c r="J406" s="3409">
        <v>0.22109999999999999</v>
      </c>
      <c r="K406" s="3410">
        <f>ROUND(I406,2)+(ROUND(I406,2)*J406)</f>
        <v>1154.342463</v>
      </c>
      <c r="L406" s="3411">
        <f>ROUND(Q406,2)</f>
        <v>1154.3399999999999</v>
      </c>
      <c r="M406" s="3405" t="s">
        <v>19</v>
      </c>
      <c r="N406" s="3405" t="s">
        <v>65</v>
      </c>
      <c r="O406" s="3405" t="s">
        <v>1105</v>
      </c>
      <c r="P406" s="3412">
        <v>1</v>
      </c>
      <c r="Q406" s="3413">
        <f>ROUND(K406,2)*P406</f>
        <v>1154.3399999999999</v>
      </c>
    </row>
    <row r="407" ht="45" customHeight="1">
      <c r="A407" s="3414" t="s">
        <v>21</v>
      </c>
      <c r="B407" s="3414" t="s">
        <v>1106</v>
      </c>
      <c r="C407" s="3414" t="s">
        <v>33</v>
      </c>
      <c r="D407" s="3414" t="s">
        <v>1107</v>
      </c>
      <c r="E407" s="3414" t="s">
        <v>1108</v>
      </c>
      <c r="F407" s="3415">
        <f>P407</f>
        <v>1029.51</v>
      </c>
      <c r="G407" s="3414" t="s">
        <v>42</v>
      </c>
      <c r="H407" s="3416">
        <v>0.34999999999999998</v>
      </c>
      <c r="I407" s="3417">
        <v>0.34999999999999998</v>
      </c>
      <c r="J407" s="3418">
        <v>0.22109999999999999</v>
      </c>
      <c r="K407" s="3419">
        <f>ROUND(I407,2)+(ROUND(I407,2)*J407)</f>
        <v>0.42738499999999996</v>
      </c>
      <c r="L407" s="3420">
        <f>ROUND(Q407,2)</f>
        <v>442.69</v>
      </c>
      <c r="M407" s="3414" t="s">
        <v>19</v>
      </c>
      <c r="N407" s="3414" t="s">
        <v>65</v>
      </c>
      <c r="O407" s="3414" t="s">
        <v>1105</v>
      </c>
      <c r="P407" s="3421">
        <v>1029.51</v>
      </c>
      <c r="Q407" s="3422">
        <f>ROUND(K407,2)*P407</f>
        <v>442.6893</v>
      </c>
    </row>
    <row r="408" ht="45" customHeight="1">
      <c r="A408" s="3424" t="s">
        <v>17</v>
      </c>
      <c r="B408" s="3424" t="s">
        <v>1109</v>
      </c>
      <c r="C408" s="3424" t="s">
        <v>19</v>
      </c>
      <c r="D408" s="3424" t="s">
        <v>19</v>
      </c>
      <c r="E408" s="3424" t="s">
        <v>1110</v>
      </c>
      <c r="F408" s="3424" t="s">
        <v>19</v>
      </c>
      <c r="G408" s="3424" t="s">
        <v>19</v>
      </c>
      <c r="H408" s="3424" t="s">
        <v>19</v>
      </c>
      <c r="I408" s="3424" t="s">
        <v>19</v>
      </c>
      <c r="J408" s="3424" t="s">
        <v>19</v>
      </c>
      <c r="K408" s="3424" t="s">
        <v>19</v>
      </c>
      <c r="L408" s="3425">
        <f>ROUND(L409,2)+ROUND(L410,2)+ROUND(L411,2)+ROUND(L412,2)+ROUND(L413,2)+ROUND(L414,2)+ROUND(L415,2)+ROUND(L416,2)+ROUND(L417,2)+ROUND(L418,2)+ROUND(L419,2)+ROUND(L420,2)</f>
        <v>112255.45000000001</v>
      </c>
      <c r="M408" s="3424" t="s">
        <v>19</v>
      </c>
      <c r="N408" s="3424" t="s">
        <v>19</v>
      </c>
      <c r="O408" s="3424" t="s">
        <v>19</v>
      </c>
      <c r="P408" s="3424" t="s">
        <v>19</v>
      </c>
      <c r="Q408" s="3424" t="s">
        <v>19</v>
      </c>
    </row>
    <row r="409" ht="45" customHeight="1">
      <c r="A409" s="3426" t="s">
        <v>21</v>
      </c>
      <c r="B409" s="3426" t="s">
        <v>1111</v>
      </c>
      <c r="C409" s="3426" t="s">
        <v>33</v>
      </c>
      <c r="D409" s="3426" t="s">
        <v>90</v>
      </c>
      <c r="E409" s="3426" t="s">
        <v>91</v>
      </c>
      <c r="F409" s="3427">
        <f>P409</f>
        <v>626.90999999999997</v>
      </c>
      <c r="G409" s="3426" t="s">
        <v>42</v>
      </c>
      <c r="H409" s="3428">
        <v>1.4399999999999999</v>
      </c>
      <c r="I409" s="3429">
        <v>1.4399999999999999</v>
      </c>
      <c r="J409" s="3430">
        <v>0.22109999999999999</v>
      </c>
      <c r="K409" s="3431">
        <f>ROUND(I409,2)+(ROUND(I409,2)*J409)</f>
        <v>1.7583839999999999</v>
      </c>
      <c r="L409" s="3432">
        <f>ROUND(Q409,2)</f>
        <v>1103.3599999999999</v>
      </c>
      <c r="M409" s="3426" t="s">
        <v>19</v>
      </c>
      <c r="N409" s="3426" t="s">
        <v>65</v>
      </c>
      <c r="O409" s="3426" t="s">
        <v>1105</v>
      </c>
      <c r="P409" s="3433">
        <v>626.90999999999997</v>
      </c>
      <c r="Q409" s="3434">
        <f>ROUND(K409,2)*P409</f>
        <v>1103.3616</v>
      </c>
    </row>
    <row r="410" ht="45" customHeight="1">
      <c r="A410" s="3435" t="s">
        <v>21</v>
      </c>
      <c r="B410" s="3435" t="s">
        <v>1112</v>
      </c>
      <c r="C410" s="3435" t="s">
        <v>33</v>
      </c>
      <c r="D410" s="3435" t="s">
        <v>1113</v>
      </c>
      <c r="E410" s="3435" t="s">
        <v>1114</v>
      </c>
      <c r="F410" s="3436">
        <f>P410</f>
        <v>153.78999999999999</v>
      </c>
      <c r="G410" s="3435" t="s">
        <v>64</v>
      </c>
      <c r="H410" s="3437">
        <v>2.5499999999999998</v>
      </c>
      <c r="I410" s="3438">
        <v>2.5499999999999998</v>
      </c>
      <c r="J410" s="3439">
        <v>0.22109999999999999</v>
      </c>
      <c r="K410" s="3440">
        <f>ROUND(I410,2)+(ROUND(I410,2)*J410)</f>
        <v>3.1138049999999997</v>
      </c>
      <c r="L410" s="3441">
        <f>ROUND(Q410,2)</f>
        <v>478.29000000000002</v>
      </c>
      <c r="M410" s="3435" t="s">
        <v>19</v>
      </c>
      <c r="N410" s="3435" t="s">
        <v>65</v>
      </c>
      <c r="O410" s="3435" t="s">
        <v>1105</v>
      </c>
      <c r="P410" s="3442">
        <v>153.78999999999999</v>
      </c>
      <c r="Q410" s="3443">
        <f>ROUND(K410,2)*P410</f>
        <v>478.28689999999995</v>
      </c>
    </row>
    <row r="411" ht="45" customHeight="1">
      <c r="A411" s="3444" t="s">
        <v>21</v>
      </c>
      <c r="B411" s="3444" t="s">
        <v>1115</v>
      </c>
      <c r="C411" s="3444" t="s">
        <v>33</v>
      </c>
      <c r="D411" s="3444" t="s">
        <v>1116</v>
      </c>
      <c r="E411" s="3444" t="s">
        <v>1117</v>
      </c>
      <c r="F411" s="3445">
        <f>P411</f>
        <v>199.93000000000001</v>
      </c>
      <c r="G411" s="3444" t="s">
        <v>64</v>
      </c>
      <c r="H411" s="3446">
        <v>1.01</v>
      </c>
      <c r="I411" s="3447">
        <v>1.01</v>
      </c>
      <c r="J411" s="3448">
        <v>0.22109999999999999</v>
      </c>
      <c r="K411" s="3449">
        <f>ROUND(I411,2)+(ROUND(I411,2)*J411)</f>
        <v>1.233311</v>
      </c>
      <c r="L411" s="3450">
        <f>ROUND(Q411,2)</f>
        <v>245.91</v>
      </c>
      <c r="M411" s="3444" t="s">
        <v>19</v>
      </c>
      <c r="N411" s="3444" t="s">
        <v>65</v>
      </c>
      <c r="O411" s="3444" t="s">
        <v>1105</v>
      </c>
      <c r="P411" s="3451">
        <v>199.93000000000001</v>
      </c>
      <c r="Q411" s="3452">
        <f>ROUND(K411,2)*P411</f>
        <v>245.91390000000001</v>
      </c>
    </row>
    <row r="412" ht="45" customHeight="1">
      <c r="A412" s="3453" t="s">
        <v>21</v>
      </c>
      <c r="B412" s="3453" t="s">
        <v>1118</v>
      </c>
      <c r="C412" s="3453" t="s">
        <v>61</v>
      </c>
      <c r="D412" s="3453" t="s">
        <v>1119</v>
      </c>
      <c r="E412" s="3453" t="s">
        <v>1120</v>
      </c>
      <c r="F412" s="3454">
        <f>P412</f>
        <v>626.90999999999997</v>
      </c>
      <c r="G412" s="3453" t="s">
        <v>42</v>
      </c>
      <c r="H412" s="3455">
        <v>2.8900000000000001</v>
      </c>
      <c r="I412" s="3456">
        <v>2.8900000000000001</v>
      </c>
      <c r="J412" s="3457">
        <v>0.22109999999999999</v>
      </c>
      <c r="K412" s="3458">
        <f>ROUND(I412,2)+(ROUND(I412,2)*J412)</f>
        <v>3.5289790000000001</v>
      </c>
      <c r="L412" s="3459">
        <f>ROUND(Q412,2)</f>
        <v>2212.9899999999998</v>
      </c>
      <c r="M412" s="3453" t="s">
        <v>19</v>
      </c>
      <c r="N412" s="3453" t="s">
        <v>65</v>
      </c>
      <c r="O412" s="3453" t="s">
        <v>1105</v>
      </c>
      <c r="P412" s="3460">
        <v>626.90999999999997</v>
      </c>
      <c r="Q412" s="3461">
        <f>ROUND(K412,2)*P412</f>
        <v>2212.9922999999999</v>
      </c>
    </row>
    <row r="413" ht="45" customHeight="1">
      <c r="A413" s="3462" t="s">
        <v>21</v>
      </c>
      <c r="B413" s="3462" t="s">
        <v>1121</v>
      </c>
      <c r="C413" s="3462" t="s">
        <v>33</v>
      </c>
      <c r="D413" s="3462" t="s">
        <v>1122</v>
      </c>
      <c r="E413" s="3462" t="s">
        <v>1123</v>
      </c>
      <c r="F413" s="3463">
        <f>P413</f>
        <v>219.81999999999999</v>
      </c>
      <c r="G413" s="3462" t="s">
        <v>64</v>
      </c>
      <c r="H413" s="3464">
        <v>7.3600000000000003</v>
      </c>
      <c r="I413" s="3465">
        <v>7.3600000000000003</v>
      </c>
      <c r="J413" s="3466">
        <v>0.22109999999999999</v>
      </c>
      <c r="K413" s="3467">
        <f>ROUND(I413,2)+(ROUND(I413,2)*J413)</f>
        <v>8.9872960000000006</v>
      </c>
      <c r="L413" s="3468">
        <f>ROUND(Q413,2)</f>
        <v>1976.1800000000001</v>
      </c>
      <c r="M413" s="3462" t="s">
        <v>19</v>
      </c>
      <c r="N413" s="3462" t="s">
        <v>65</v>
      </c>
      <c r="O413" s="3462" t="s">
        <v>1105</v>
      </c>
      <c r="P413" s="3469">
        <v>219.81999999999999</v>
      </c>
      <c r="Q413" s="3470">
        <f>ROUND(K413,2)*P413</f>
        <v>1976.1818000000001</v>
      </c>
    </row>
    <row r="414" ht="45" customHeight="1">
      <c r="A414" s="3471" t="s">
        <v>21</v>
      </c>
      <c r="B414" s="3471" t="s">
        <v>1124</v>
      </c>
      <c r="C414" s="3471" t="s">
        <v>33</v>
      </c>
      <c r="D414" s="3471" t="s">
        <v>1125</v>
      </c>
      <c r="E414" s="3471" t="s">
        <v>1126</v>
      </c>
      <c r="F414" s="3472">
        <f>P414</f>
        <v>285.76999999999998</v>
      </c>
      <c r="G414" s="3471" t="s">
        <v>64</v>
      </c>
      <c r="H414" s="3473">
        <v>23.66</v>
      </c>
      <c r="I414" s="3474">
        <v>23.66</v>
      </c>
      <c r="J414" s="3475">
        <v>0.22109999999999999</v>
      </c>
      <c r="K414" s="3476">
        <f>ROUND(I414,2)+(ROUND(I414,2)*J414)</f>
        <v>28.891226</v>
      </c>
      <c r="L414" s="3477">
        <f>ROUND(Q414,2)</f>
        <v>8255.8999999999996</v>
      </c>
      <c r="M414" s="3471" t="s">
        <v>19</v>
      </c>
      <c r="N414" s="3471" t="s">
        <v>65</v>
      </c>
      <c r="O414" s="3471" t="s">
        <v>1105</v>
      </c>
      <c r="P414" s="3478">
        <v>285.76999999999998</v>
      </c>
      <c r="Q414" s="3479">
        <f>ROUND(K414,2)*P414</f>
        <v>8255.8953000000001</v>
      </c>
    </row>
    <row r="415" ht="45" customHeight="1">
      <c r="A415" s="3480" t="s">
        <v>21</v>
      </c>
      <c r="B415" s="3480" t="s">
        <v>1127</v>
      </c>
      <c r="C415" s="3480" t="s">
        <v>33</v>
      </c>
      <c r="D415" s="3480" t="s">
        <v>490</v>
      </c>
      <c r="E415" s="3480" t="s">
        <v>473</v>
      </c>
      <c r="F415" s="3481">
        <f>P415</f>
        <v>5443.8400000000001</v>
      </c>
      <c r="G415" s="3480" t="s">
        <v>474</v>
      </c>
      <c r="H415" s="3482">
        <v>0.79000000000000004</v>
      </c>
      <c r="I415" s="3483">
        <v>0.79000000000000004</v>
      </c>
      <c r="J415" s="3484">
        <v>0.22109999999999999</v>
      </c>
      <c r="K415" s="3485">
        <f>ROUND(I415,2)+(ROUND(I415,2)*J415)</f>
        <v>0.964669</v>
      </c>
      <c r="L415" s="3486">
        <f>ROUND(Q415,2)</f>
        <v>5226.0900000000001</v>
      </c>
      <c r="M415" s="3480" t="s">
        <v>19</v>
      </c>
      <c r="N415" s="3480" t="s">
        <v>65</v>
      </c>
      <c r="O415" s="3480" t="s">
        <v>1105</v>
      </c>
      <c r="P415" s="3487">
        <v>5443.8400000000001</v>
      </c>
      <c r="Q415" s="3488">
        <f>ROUND(K415,2)*P415</f>
        <v>5226.0864000000001</v>
      </c>
    </row>
    <row r="416" ht="45" customHeight="1">
      <c r="A416" s="3489" t="s">
        <v>21</v>
      </c>
      <c r="B416" s="3489" t="s">
        <v>1128</v>
      </c>
      <c r="C416" s="3489" t="s">
        <v>33</v>
      </c>
      <c r="D416" s="3489" t="s">
        <v>1129</v>
      </c>
      <c r="E416" s="3489" t="s">
        <v>1130</v>
      </c>
      <c r="F416" s="3490">
        <f>P416</f>
        <v>285.76999999999998</v>
      </c>
      <c r="G416" s="3489" t="s">
        <v>64</v>
      </c>
      <c r="H416" s="3491">
        <v>4.9299999999999997</v>
      </c>
      <c r="I416" s="3492">
        <v>4.9299999999999997</v>
      </c>
      <c r="J416" s="3493">
        <v>0.22109999999999999</v>
      </c>
      <c r="K416" s="3494">
        <f>ROUND(I416,2)+(ROUND(I416,2)*J416)</f>
        <v>6.0200230000000001</v>
      </c>
      <c r="L416" s="3495">
        <f>ROUND(Q416,2)</f>
        <v>1720.3399999999999</v>
      </c>
      <c r="M416" s="3489" t="s">
        <v>19</v>
      </c>
      <c r="N416" s="3489" t="s">
        <v>65</v>
      </c>
      <c r="O416" s="3489" t="s">
        <v>1105</v>
      </c>
      <c r="P416" s="3496">
        <v>285.76999999999998</v>
      </c>
      <c r="Q416" s="3497">
        <f>ROUND(K416,2)*P416</f>
        <v>1720.3353999999997</v>
      </c>
    </row>
    <row r="417" ht="45" customHeight="1">
      <c r="A417" s="3498" t="s">
        <v>21</v>
      </c>
      <c r="B417" s="3498" t="s">
        <v>1131</v>
      </c>
      <c r="C417" s="3498" t="s">
        <v>33</v>
      </c>
      <c r="D417" s="3498" t="s">
        <v>114</v>
      </c>
      <c r="E417" s="3498" t="s">
        <v>1132</v>
      </c>
      <c r="F417" s="3499">
        <f>P417</f>
        <v>517.09000000000003</v>
      </c>
      <c r="G417" s="3498" t="s">
        <v>42</v>
      </c>
      <c r="H417" s="3500">
        <v>121.7</v>
      </c>
      <c r="I417" s="3501">
        <v>121.7</v>
      </c>
      <c r="J417" s="3502">
        <v>0.22109999999999999</v>
      </c>
      <c r="K417" s="3503">
        <f>ROUND(I417,2)+(ROUND(I417,2)*J417)</f>
        <v>148.60786999999999</v>
      </c>
      <c r="L417" s="3504">
        <f>ROUND(Q417,2)</f>
        <v>76844.740000000005</v>
      </c>
      <c r="M417" s="3498" t="s">
        <v>19</v>
      </c>
      <c r="N417" s="3498" t="s">
        <v>65</v>
      </c>
      <c r="O417" s="3498" t="s">
        <v>1105</v>
      </c>
      <c r="P417" s="3505">
        <v>517.09000000000003</v>
      </c>
      <c r="Q417" s="3506">
        <f>ROUND(K417,2)*P417</f>
        <v>76844.744900000005</v>
      </c>
    </row>
    <row r="418" ht="45" customHeight="1">
      <c r="A418" s="3507" t="s">
        <v>21</v>
      </c>
      <c r="B418" s="3507" t="s">
        <v>1133</v>
      </c>
      <c r="C418" s="3507" t="s">
        <v>33</v>
      </c>
      <c r="D418" s="3507" t="s">
        <v>107</v>
      </c>
      <c r="E418" s="3507" t="s">
        <v>1134</v>
      </c>
      <c r="F418" s="3508">
        <f>P418</f>
        <v>212.34999999999999</v>
      </c>
      <c r="G418" s="3507" t="s">
        <v>109</v>
      </c>
      <c r="H418" s="3509">
        <v>40.090000000000003</v>
      </c>
      <c r="I418" s="3510">
        <v>40.090000000000003</v>
      </c>
      <c r="J418" s="3511">
        <v>0.22109999999999999</v>
      </c>
      <c r="K418" s="3512">
        <f>ROUND(I418,2)+(ROUND(I418,2)*J418)</f>
        <v>48.953899000000007</v>
      </c>
      <c r="L418" s="3513">
        <f>ROUND(Q418,2)</f>
        <v>10394.530000000001</v>
      </c>
      <c r="M418" s="3507" t="s">
        <v>19</v>
      </c>
      <c r="N418" s="3507" t="s">
        <v>65</v>
      </c>
      <c r="O418" s="3507" t="s">
        <v>1105</v>
      </c>
      <c r="P418" s="3514">
        <v>212.34999999999999</v>
      </c>
      <c r="Q418" s="3515">
        <f>ROUND(K418,2)*P418</f>
        <v>10394.532500000001</v>
      </c>
    </row>
    <row r="419" ht="45" customHeight="1">
      <c r="A419" s="3516" t="s">
        <v>21</v>
      </c>
      <c r="B419" s="3516" t="s">
        <v>1135</v>
      </c>
      <c r="C419" s="3516" t="s">
        <v>33</v>
      </c>
      <c r="D419" s="3516" t="s">
        <v>1136</v>
      </c>
      <c r="E419" s="3516" t="s">
        <v>1137</v>
      </c>
      <c r="F419" s="3517">
        <f>P419</f>
        <v>52</v>
      </c>
      <c r="G419" s="3516" t="s">
        <v>109</v>
      </c>
      <c r="H419" s="3518">
        <v>52.939999999999998</v>
      </c>
      <c r="I419" s="3519">
        <v>52.939999999999998</v>
      </c>
      <c r="J419" s="3520">
        <v>0.22109999999999999</v>
      </c>
      <c r="K419" s="3521">
        <f>ROUND(I419,2)+(ROUND(I419,2)*J419)</f>
        <v>64.645033999999995</v>
      </c>
      <c r="L419" s="3522">
        <f>ROUND(Q419,2)</f>
        <v>3361.8000000000002</v>
      </c>
      <c r="M419" s="3516" t="s">
        <v>19</v>
      </c>
      <c r="N419" s="3516" t="s">
        <v>65</v>
      </c>
      <c r="O419" s="3516" t="s">
        <v>1105</v>
      </c>
      <c r="P419" s="3523">
        <v>52</v>
      </c>
      <c r="Q419" s="3524">
        <f>ROUND(K419,2)*P419</f>
        <v>3361.8000000000002</v>
      </c>
    </row>
    <row r="420" ht="45" customHeight="1">
      <c r="A420" s="3525" t="s">
        <v>21</v>
      </c>
      <c r="B420" s="3525" t="s">
        <v>1138</v>
      </c>
      <c r="C420" s="3525" t="s">
        <v>61</v>
      </c>
      <c r="D420" s="3525" t="s">
        <v>111</v>
      </c>
      <c r="E420" s="3525" t="s">
        <v>112</v>
      </c>
      <c r="F420" s="3526">
        <f>P420</f>
        <v>212.34999999999999</v>
      </c>
      <c r="G420" s="3525" t="s">
        <v>109</v>
      </c>
      <c r="H420" s="3527">
        <v>1.6799999999999999</v>
      </c>
      <c r="I420" s="3528">
        <v>1.6799999999999999</v>
      </c>
      <c r="J420" s="3529">
        <v>0.22109999999999999</v>
      </c>
      <c r="K420" s="3530">
        <f>ROUND(I420,2)+(ROUND(I420,2)*J420)</f>
        <v>2.0514479999999997</v>
      </c>
      <c r="L420" s="3531">
        <f>ROUND(Q420,2)</f>
        <v>435.31999999999999</v>
      </c>
      <c r="M420" s="3525" t="s">
        <v>19</v>
      </c>
      <c r="N420" s="3525" t="s">
        <v>65</v>
      </c>
      <c r="O420" s="3525" t="s">
        <v>1105</v>
      </c>
      <c r="P420" s="3532">
        <v>212.34999999999999</v>
      </c>
      <c r="Q420" s="3533">
        <f>ROUND(K420,2)*P420</f>
        <v>435.31749999999994</v>
      </c>
    </row>
    <row r="421" ht="45" customHeight="1">
      <c r="A421" s="3535" t="s">
        <v>17</v>
      </c>
      <c r="B421" s="3535" t="s">
        <v>1139</v>
      </c>
      <c r="C421" s="3535" t="s">
        <v>19</v>
      </c>
      <c r="D421" s="3535" t="s">
        <v>19</v>
      </c>
      <c r="E421" s="3535" t="s">
        <v>1140</v>
      </c>
      <c r="F421" s="3535" t="s">
        <v>19</v>
      </c>
      <c r="G421" s="3535" t="s">
        <v>19</v>
      </c>
      <c r="H421" s="3535" t="s">
        <v>19</v>
      </c>
      <c r="I421" s="3535" t="s">
        <v>19</v>
      </c>
      <c r="J421" s="3535" t="s">
        <v>19</v>
      </c>
      <c r="K421" s="3535" t="s">
        <v>19</v>
      </c>
      <c r="L421" s="3536">
        <f>ROUND(L422,2)+ROUND(L423,2)+ROUND(L424,2)+ROUND(L425,2)+ROUND(L426,2)+ROUND(L427,2)+ROUND(L428,2)+ROUND(L429,2)+ROUND(L430,2)+ROUND(L431,2)+ROUND(L432,2)+ROUND(L433,2)+ROUND(L434,2)+ROUND(L435,2)+ROUND(L436,2)+ROUND(L437,2)+ROUND(L438,2)+ROUND(L439,2)+ROUND(L440,2)</f>
        <v>97736.580000000016</v>
      </c>
      <c r="M421" s="3535" t="s">
        <v>19</v>
      </c>
      <c r="N421" s="3535" t="s">
        <v>19</v>
      </c>
      <c r="O421" s="3535" t="s">
        <v>19</v>
      </c>
      <c r="P421" s="3535" t="s">
        <v>19</v>
      </c>
      <c r="Q421" s="3535" t="s">
        <v>19</v>
      </c>
    </row>
    <row r="422" ht="45" customHeight="1">
      <c r="A422" s="3537" t="s">
        <v>21</v>
      </c>
      <c r="B422" s="3537" t="s">
        <v>1141</v>
      </c>
      <c r="C422" s="3537" t="s">
        <v>33</v>
      </c>
      <c r="D422" s="3537" t="s">
        <v>432</v>
      </c>
      <c r="E422" s="3537" t="s">
        <v>433</v>
      </c>
      <c r="F422" s="3538">
        <f>P422</f>
        <v>101.2</v>
      </c>
      <c r="G422" s="3537" t="s">
        <v>109</v>
      </c>
      <c r="H422" s="3539">
        <v>1.6399999999999999</v>
      </c>
      <c r="I422" s="3540">
        <v>1.6399999999999999</v>
      </c>
      <c r="J422" s="3541">
        <v>0.22109999999999999</v>
      </c>
      <c r="K422" s="3542">
        <f>ROUND(I422,2)+(ROUND(I422,2)*J422)</f>
        <v>2.0026039999999998</v>
      </c>
      <c r="L422" s="3543">
        <f>ROUND(Q422,2)</f>
        <v>202.40000000000001</v>
      </c>
      <c r="M422" s="3537" t="s">
        <v>19</v>
      </c>
      <c r="N422" s="3537" t="s">
        <v>65</v>
      </c>
      <c r="O422" s="3537" t="s">
        <v>1105</v>
      </c>
      <c r="P422" s="3544">
        <v>101.2</v>
      </c>
      <c r="Q422" s="3545">
        <f>ROUND(K422,2)*P422</f>
        <v>202.40000000000001</v>
      </c>
    </row>
    <row r="423" ht="45" customHeight="1">
      <c r="A423" s="3546" t="s">
        <v>21</v>
      </c>
      <c r="B423" s="3546" t="s">
        <v>1142</v>
      </c>
      <c r="C423" s="3546" t="s">
        <v>33</v>
      </c>
      <c r="D423" s="3546" t="s">
        <v>1143</v>
      </c>
      <c r="E423" s="3546" t="s">
        <v>1144</v>
      </c>
      <c r="F423" s="3547">
        <f>P423</f>
        <v>102.2</v>
      </c>
      <c r="G423" s="3546" t="s">
        <v>109</v>
      </c>
      <c r="H423" s="3548">
        <v>3.54</v>
      </c>
      <c r="I423" s="3549">
        <v>3.54</v>
      </c>
      <c r="J423" s="3550">
        <v>0.22109999999999999</v>
      </c>
      <c r="K423" s="3551">
        <f>ROUND(I423,2)+(ROUND(I423,2)*J423)</f>
        <v>4.3226940000000003</v>
      </c>
      <c r="L423" s="3552">
        <f>ROUND(Q423,2)</f>
        <v>441.5</v>
      </c>
      <c r="M423" s="3546" t="s">
        <v>19</v>
      </c>
      <c r="N423" s="3546" t="s">
        <v>65</v>
      </c>
      <c r="O423" s="3546" t="s">
        <v>1105</v>
      </c>
      <c r="P423" s="3553">
        <v>102.2</v>
      </c>
      <c r="Q423" s="3554">
        <f>ROUND(K423,2)*P423</f>
        <v>441.50400000000002</v>
      </c>
    </row>
    <row r="424" ht="45" customHeight="1">
      <c r="A424" s="3555" t="s">
        <v>21</v>
      </c>
      <c r="B424" s="3555" t="s">
        <v>1145</v>
      </c>
      <c r="C424" s="3555" t="s">
        <v>33</v>
      </c>
      <c r="D424" s="3555" t="s">
        <v>1146</v>
      </c>
      <c r="E424" s="3555" t="s">
        <v>1147</v>
      </c>
      <c r="F424" s="3556">
        <f>P424</f>
        <v>3</v>
      </c>
      <c r="G424" s="3555" t="s">
        <v>26</v>
      </c>
      <c r="H424" s="3557">
        <v>4715.1999999999998</v>
      </c>
      <c r="I424" s="3558">
        <v>4715.1999999999998</v>
      </c>
      <c r="J424" s="3559">
        <v>0.22109999999999999</v>
      </c>
      <c r="K424" s="3560">
        <f>ROUND(I424,2)+(ROUND(I424,2)*J424)</f>
        <v>5757.7307199999996</v>
      </c>
      <c r="L424" s="3561">
        <f>ROUND(Q424,2)</f>
        <v>17273.189999999999</v>
      </c>
      <c r="M424" s="3555" t="s">
        <v>19</v>
      </c>
      <c r="N424" s="3555" t="s">
        <v>65</v>
      </c>
      <c r="O424" s="3555" t="s">
        <v>1105</v>
      </c>
      <c r="P424" s="3562">
        <v>3</v>
      </c>
      <c r="Q424" s="3563">
        <f>ROUND(K424,2)*P424</f>
        <v>17273.189999999999</v>
      </c>
    </row>
    <row r="425" ht="45" customHeight="1">
      <c r="A425" s="3564" t="s">
        <v>21</v>
      </c>
      <c r="B425" s="3564" t="s">
        <v>1148</v>
      </c>
      <c r="C425" s="3564" t="s">
        <v>33</v>
      </c>
      <c r="D425" s="3564" t="s">
        <v>1149</v>
      </c>
      <c r="E425" s="3564" t="s">
        <v>1150</v>
      </c>
      <c r="F425" s="3565">
        <f>P425</f>
        <v>4</v>
      </c>
      <c r="G425" s="3564" t="s">
        <v>26</v>
      </c>
      <c r="H425" s="3566">
        <v>1829.74</v>
      </c>
      <c r="I425" s="3567">
        <v>1829.74</v>
      </c>
      <c r="J425" s="3568">
        <v>0.22109999999999999</v>
      </c>
      <c r="K425" s="3569">
        <f>ROUND(I425,2)+(ROUND(I425,2)*J425)</f>
        <v>2234.2955139999999</v>
      </c>
      <c r="L425" s="3570">
        <f>ROUND(Q425,2)</f>
        <v>8937.2000000000007</v>
      </c>
      <c r="M425" s="3564" t="s">
        <v>19</v>
      </c>
      <c r="N425" s="3564" t="s">
        <v>65</v>
      </c>
      <c r="O425" s="3564" t="s">
        <v>1105</v>
      </c>
      <c r="P425" s="3571">
        <v>4</v>
      </c>
      <c r="Q425" s="3572">
        <f>ROUND(K425,2)*P425</f>
        <v>8937.2000000000007</v>
      </c>
    </row>
    <row r="426" ht="45" customHeight="1">
      <c r="A426" s="3573" t="s">
        <v>21</v>
      </c>
      <c r="B426" s="3573" t="s">
        <v>1151</v>
      </c>
      <c r="C426" s="3573" t="s">
        <v>33</v>
      </c>
      <c r="D426" s="3573" t="s">
        <v>435</v>
      </c>
      <c r="E426" s="3573" t="s">
        <v>436</v>
      </c>
      <c r="F426" s="3574">
        <f>P426</f>
        <v>150</v>
      </c>
      <c r="G426" s="3573" t="s">
        <v>64</v>
      </c>
      <c r="H426" s="3575">
        <v>10.4</v>
      </c>
      <c r="I426" s="3576">
        <v>10.4</v>
      </c>
      <c r="J426" s="3577">
        <v>0.22109999999999999</v>
      </c>
      <c r="K426" s="3578">
        <f>ROUND(I426,2)+(ROUND(I426,2)*J426)</f>
        <v>12.699440000000001</v>
      </c>
      <c r="L426" s="3579">
        <f>ROUND(Q426,2)</f>
        <v>1905</v>
      </c>
      <c r="M426" s="3573" t="s">
        <v>19</v>
      </c>
      <c r="N426" s="3573" t="s">
        <v>65</v>
      </c>
      <c r="O426" s="3573" t="s">
        <v>1105</v>
      </c>
      <c r="P426" s="3580">
        <v>150</v>
      </c>
      <c r="Q426" s="3581">
        <f>ROUND(K426,2)*P426</f>
        <v>1905</v>
      </c>
    </row>
    <row r="427" ht="45" customHeight="1">
      <c r="A427" s="3582" t="s">
        <v>21</v>
      </c>
      <c r="B427" s="3582" t="s">
        <v>1152</v>
      </c>
      <c r="C427" s="3582" t="s">
        <v>33</v>
      </c>
      <c r="D427" s="3582" t="s">
        <v>418</v>
      </c>
      <c r="E427" s="3582" t="s">
        <v>1153</v>
      </c>
      <c r="F427" s="3583">
        <f>P427</f>
        <v>65.989999999999995</v>
      </c>
      <c r="G427" s="3582" t="s">
        <v>64</v>
      </c>
      <c r="H427" s="3584">
        <v>11.69</v>
      </c>
      <c r="I427" s="3585">
        <v>11.69</v>
      </c>
      <c r="J427" s="3586">
        <v>0.22109999999999999</v>
      </c>
      <c r="K427" s="3587">
        <f>ROUND(I427,2)+(ROUND(I427,2)*J427)</f>
        <v>14.274659</v>
      </c>
      <c r="L427" s="3588">
        <f>ROUND(Q427,2)</f>
        <v>941.67999999999995</v>
      </c>
      <c r="M427" s="3582" t="s">
        <v>19</v>
      </c>
      <c r="N427" s="3582" t="s">
        <v>65</v>
      </c>
      <c r="O427" s="3582" t="s">
        <v>1105</v>
      </c>
      <c r="P427" s="3589">
        <v>65.989999999999995</v>
      </c>
      <c r="Q427" s="3590">
        <f>ROUND(K427,2)*P427</f>
        <v>941.67729999999995</v>
      </c>
    </row>
    <row r="428" ht="45" customHeight="1">
      <c r="A428" s="3591" t="s">
        <v>21</v>
      </c>
      <c r="B428" s="3591" t="s">
        <v>1154</v>
      </c>
      <c r="C428" s="3591" t="s">
        <v>33</v>
      </c>
      <c r="D428" s="3591" t="s">
        <v>1155</v>
      </c>
      <c r="E428" s="3591" t="s">
        <v>1156</v>
      </c>
      <c r="F428" s="3592">
        <f>P428</f>
        <v>10.67</v>
      </c>
      <c r="G428" s="3591" t="s">
        <v>64</v>
      </c>
      <c r="H428" s="3593">
        <v>183.47</v>
      </c>
      <c r="I428" s="3594">
        <v>183.47</v>
      </c>
      <c r="J428" s="3595">
        <v>0.22109999999999999</v>
      </c>
      <c r="K428" s="3596">
        <f>ROUND(I428,2)+(ROUND(I428,2)*J428)</f>
        <v>224.03521699999999</v>
      </c>
      <c r="L428" s="3597">
        <f>ROUND(Q428,2)</f>
        <v>2390.5100000000002</v>
      </c>
      <c r="M428" s="3591" t="s">
        <v>19</v>
      </c>
      <c r="N428" s="3591" t="s">
        <v>65</v>
      </c>
      <c r="O428" s="3591" t="s">
        <v>1105</v>
      </c>
      <c r="P428" s="3598">
        <v>10.67</v>
      </c>
      <c r="Q428" s="3599">
        <f>ROUND(K428,2)*P428</f>
        <v>2390.5068000000001</v>
      </c>
    </row>
    <row r="429" ht="45" customHeight="1">
      <c r="A429" s="3600" t="s">
        <v>21</v>
      </c>
      <c r="B429" s="3600" t="s">
        <v>1157</v>
      </c>
      <c r="C429" s="3600" t="s">
        <v>33</v>
      </c>
      <c r="D429" s="3600" t="s">
        <v>354</v>
      </c>
      <c r="E429" s="3600" t="s">
        <v>355</v>
      </c>
      <c r="F429" s="3601">
        <f>P429</f>
        <v>106.68000000000001</v>
      </c>
      <c r="G429" s="3600" t="s">
        <v>42</v>
      </c>
      <c r="H429" s="3602">
        <v>29.309999999999999</v>
      </c>
      <c r="I429" s="3603">
        <v>29.309999999999999</v>
      </c>
      <c r="J429" s="3604">
        <v>0.22109999999999999</v>
      </c>
      <c r="K429" s="3605">
        <f>ROUND(I429,2)+(ROUND(I429,2)*J429)</f>
        <v>35.790441000000001</v>
      </c>
      <c r="L429" s="3606">
        <f>ROUND(Q429,2)</f>
        <v>3818.0799999999999</v>
      </c>
      <c r="M429" s="3600" t="s">
        <v>19</v>
      </c>
      <c r="N429" s="3600" t="s">
        <v>65</v>
      </c>
      <c r="O429" s="3600" t="s">
        <v>1105</v>
      </c>
      <c r="P429" s="3607">
        <v>106.68000000000001</v>
      </c>
      <c r="Q429" s="3608">
        <f>ROUND(K429,2)*P429</f>
        <v>3818.0772000000002</v>
      </c>
    </row>
    <row r="430" ht="45" customHeight="1">
      <c r="A430" s="3609" t="s">
        <v>21</v>
      </c>
      <c r="B430" s="3609" t="s">
        <v>1158</v>
      </c>
      <c r="C430" s="3609" t="s">
        <v>33</v>
      </c>
      <c r="D430" s="3609" t="s">
        <v>1159</v>
      </c>
      <c r="E430" s="3609" t="s">
        <v>422</v>
      </c>
      <c r="F430" s="3610">
        <f>P430</f>
        <v>161.43000000000001</v>
      </c>
      <c r="G430" s="3609" t="s">
        <v>64</v>
      </c>
      <c r="H430" s="3611">
        <v>25.329999999999998</v>
      </c>
      <c r="I430" s="3612">
        <v>25.329999999999998</v>
      </c>
      <c r="J430" s="3613">
        <v>0.22109999999999999</v>
      </c>
      <c r="K430" s="3614">
        <f>ROUND(I430,2)+(ROUND(I430,2)*J430)</f>
        <v>30.930462999999996</v>
      </c>
      <c r="L430" s="3615">
        <f>ROUND(Q430,2)</f>
        <v>4993.0299999999997</v>
      </c>
      <c r="M430" s="3609" t="s">
        <v>19</v>
      </c>
      <c r="N430" s="3609" t="s">
        <v>65</v>
      </c>
      <c r="O430" s="3609" t="s">
        <v>1105</v>
      </c>
      <c r="P430" s="3616">
        <v>161.43000000000001</v>
      </c>
      <c r="Q430" s="3617">
        <f>ROUND(K430,2)*P430</f>
        <v>4993.0299000000005</v>
      </c>
    </row>
    <row r="431" ht="45" customHeight="1">
      <c r="A431" s="3618" t="s">
        <v>21</v>
      </c>
      <c r="B431" s="3618" t="s">
        <v>1160</v>
      </c>
      <c r="C431" s="3618" t="s">
        <v>33</v>
      </c>
      <c r="D431" s="3618" t="s">
        <v>1116</v>
      </c>
      <c r="E431" s="3618" t="s">
        <v>1117</v>
      </c>
      <c r="F431" s="3619">
        <f>P431</f>
        <v>70.930000000000007</v>
      </c>
      <c r="G431" s="3618" t="s">
        <v>64</v>
      </c>
      <c r="H431" s="3620">
        <v>1.01</v>
      </c>
      <c r="I431" s="3621">
        <v>1.01</v>
      </c>
      <c r="J431" s="3622">
        <v>0.22109999999999999</v>
      </c>
      <c r="K431" s="3623">
        <f>ROUND(I431,2)+(ROUND(I431,2)*J431)</f>
        <v>1.233311</v>
      </c>
      <c r="L431" s="3624">
        <f>ROUND(Q431,2)</f>
        <v>87.239999999999995</v>
      </c>
      <c r="M431" s="3618" t="s">
        <v>19</v>
      </c>
      <c r="N431" s="3618" t="s">
        <v>65</v>
      </c>
      <c r="O431" s="3618" t="s">
        <v>1105</v>
      </c>
      <c r="P431" s="3625">
        <v>70.930000000000007</v>
      </c>
      <c r="Q431" s="3626">
        <f>ROUND(K431,2)*P431</f>
        <v>87.243900000000011</v>
      </c>
    </row>
    <row r="432" ht="45" customHeight="1">
      <c r="A432" s="3627" t="s">
        <v>21</v>
      </c>
      <c r="B432" s="3627" t="s">
        <v>1161</v>
      </c>
      <c r="C432" s="3627" t="s">
        <v>33</v>
      </c>
      <c r="D432" s="3627" t="s">
        <v>490</v>
      </c>
      <c r="E432" s="3627" t="s">
        <v>473</v>
      </c>
      <c r="F432" s="3628">
        <f>P432</f>
        <v>1063.9200000000001</v>
      </c>
      <c r="G432" s="3627" t="s">
        <v>474</v>
      </c>
      <c r="H432" s="3629">
        <v>0.79000000000000004</v>
      </c>
      <c r="I432" s="3630">
        <v>0.79000000000000004</v>
      </c>
      <c r="J432" s="3631">
        <v>0.22109999999999999</v>
      </c>
      <c r="K432" s="3632">
        <f>ROUND(I432,2)+(ROUND(I432,2)*J432)</f>
        <v>0.964669</v>
      </c>
      <c r="L432" s="3633">
        <f>ROUND(Q432,2)</f>
        <v>1021.36</v>
      </c>
      <c r="M432" s="3627" t="s">
        <v>19</v>
      </c>
      <c r="N432" s="3627" t="s">
        <v>65</v>
      </c>
      <c r="O432" s="3627" t="s">
        <v>1105</v>
      </c>
      <c r="P432" s="3634">
        <v>1063.9200000000001</v>
      </c>
      <c r="Q432" s="3635">
        <f>ROUND(K432,2)*P432</f>
        <v>1021.3632</v>
      </c>
    </row>
    <row r="433" ht="45" customHeight="1">
      <c r="A433" s="3636" t="s">
        <v>21</v>
      </c>
      <c r="B433" s="3636" t="s">
        <v>1162</v>
      </c>
      <c r="C433" s="3636" t="s">
        <v>33</v>
      </c>
      <c r="D433" s="3636" t="s">
        <v>1163</v>
      </c>
      <c r="E433" s="3636" t="s">
        <v>1164</v>
      </c>
      <c r="F433" s="3637">
        <f>P433</f>
        <v>13.699999999999999</v>
      </c>
      <c r="G433" s="3636" t="s">
        <v>109</v>
      </c>
      <c r="H433" s="3638">
        <v>78.189999999999998</v>
      </c>
      <c r="I433" s="3639">
        <v>78.189999999999998</v>
      </c>
      <c r="J433" s="3640">
        <v>0.22109999999999999</v>
      </c>
      <c r="K433" s="3641">
        <f>ROUND(I433,2)+(ROUND(I433,2)*J433)</f>
        <v>95.477808999999993</v>
      </c>
      <c r="L433" s="3642">
        <f>ROUND(Q433,2)</f>
        <v>1308.0799999999999</v>
      </c>
      <c r="M433" s="3636" t="s">
        <v>19</v>
      </c>
      <c r="N433" s="3636" t="s">
        <v>65</v>
      </c>
      <c r="O433" s="3636" t="s">
        <v>1105</v>
      </c>
      <c r="P433" s="3643">
        <v>13.699999999999999</v>
      </c>
      <c r="Q433" s="3644">
        <f>ROUND(K433,2)*P433</f>
        <v>1308.076</v>
      </c>
    </row>
    <row r="434" ht="45" customHeight="1">
      <c r="A434" s="3645" t="s">
        <v>21</v>
      </c>
      <c r="B434" s="3645" t="s">
        <v>1165</v>
      </c>
      <c r="C434" s="3645" t="s">
        <v>33</v>
      </c>
      <c r="D434" s="3645" t="s">
        <v>1166</v>
      </c>
      <c r="E434" s="3645" t="s">
        <v>1167</v>
      </c>
      <c r="F434" s="3646">
        <f>P434</f>
        <v>87.700000000000003</v>
      </c>
      <c r="G434" s="3645" t="s">
        <v>109</v>
      </c>
      <c r="H434" s="3647">
        <v>273.25999999999999</v>
      </c>
      <c r="I434" s="3648">
        <v>273.25999999999999</v>
      </c>
      <c r="J434" s="3649">
        <v>0.22109999999999999</v>
      </c>
      <c r="K434" s="3650">
        <f>ROUND(I434,2)+(ROUND(I434,2)*J434)</f>
        <v>333.67778599999997</v>
      </c>
      <c r="L434" s="3651">
        <f>ROUND(Q434,2)</f>
        <v>29263.740000000002</v>
      </c>
      <c r="M434" s="3645" t="s">
        <v>19</v>
      </c>
      <c r="N434" s="3645" t="s">
        <v>65</v>
      </c>
      <c r="O434" s="3645" t="s">
        <v>1105</v>
      </c>
      <c r="P434" s="3652">
        <v>87.700000000000003</v>
      </c>
      <c r="Q434" s="3653">
        <f>ROUND(K434,2)*P434</f>
        <v>29263.736000000001</v>
      </c>
    </row>
    <row r="435" ht="45" customHeight="1">
      <c r="A435" s="3654" t="s">
        <v>21</v>
      </c>
      <c r="B435" s="3654" t="s">
        <v>1168</v>
      </c>
      <c r="C435" s="3654" t="s">
        <v>33</v>
      </c>
      <c r="D435" s="3654" t="s">
        <v>1169</v>
      </c>
      <c r="E435" s="3654" t="s">
        <v>1170</v>
      </c>
      <c r="F435" s="3655">
        <f>P435</f>
        <v>87.700000000000003</v>
      </c>
      <c r="G435" s="3654" t="s">
        <v>109</v>
      </c>
      <c r="H435" s="3656">
        <v>37.75</v>
      </c>
      <c r="I435" s="3657">
        <v>37.75</v>
      </c>
      <c r="J435" s="3658">
        <v>0.22109999999999999</v>
      </c>
      <c r="K435" s="3659">
        <f>ROUND(I435,2)+(ROUND(I435,2)*J435)</f>
        <v>46.096525</v>
      </c>
      <c r="L435" s="3660">
        <f>ROUND(Q435,2)</f>
        <v>4042.9699999999998</v>
      </c>
      <c r="M435" s="3654" t="s">
        <v>19</v>
      </c>
      <c r="N435" s="3654" t="s">
        <v>65</v>
      </c>
      <c r="O435" s="3654" t="s">
        <v>1105</v>
      </c>
      <c r="P435" s="3661">
        <v>87.700000000000003</v>
      </c>
      <c r="Q435" s="3662">
        <f>ROUND(K435,2)*P435</f>
        <v>4042.9700000000003</v>
      </c>
    </row>
    <row r="436" ht="45" customHeight="1">
      <c r="A436" s="3663" t="s">
        <v>21</v>
      </c>
      <c r="B436" s="3663" t="s">
        <v>1171</v>
      </c>
      <c r="C436" s="3663" t="s">
        <v>33</v>
      </c>
      <c r="D436" s="3663" t="s">
        <v>1172</v>
      </c>
      <c r="E436" s="3663" t="s">
        <v>1173</v>
      </c>
      <c r="F436" s="3664">
        <f>P436</f>
        <v>13.699999999999999</v>
      </c>
      <c r="G436" s="3663" t="s">
        <v>109</v>
      </c>
      <c r="H436" s="3665">
        <v>678.29999999999995</v>
      </c>
      <c r="I436" s="3666">
        <v>678.29999999999995</v>
      </c>
      <c r="J436" s="3667">
        <v>0.22109999999999999</v>
      </c>
      <c r="K436" s="3668">
        <f>ROUND(I436,2)+(ROUND(I436,2)*J436)</f>
        <v>828.27212999999995</v>
      </c>
      <c r="L436" s="3669">
        <f>ROUND(Q436,2)</f>
        <v>11347.299999999999</v>
      </c>
      <c r="M436" s="3663" t="s">
        <v>19</v>
      </c>
      <c r="N436" s="3663" t="s">
        <v>65</v>
      </c>
      <c r="O436" s="3663" t="s">
        <v>1105</v>
      </c>
      <c r="P436" s="3670">
        <v>13.699999999999999</v>
      </c>
      <c r="Q436" s="3671">
        <f>ROUND(K436,2)*P436</f>
        <v>11347.298999999999</v>
      </c>
    </row>
    <row r="437" ht="45" customHeight="1">
      <c r="A437" s="3672" t="s">
        <v>21</v>
      </c>
      <c r="B437" s="3672" t="s">
        <v>1174</v>
      </c>
      <c r="C437" s="3672" t="s">
        <v>33</v>
      </c>
      <c r="D437" s="3672" t="s">
        <v>1175</v>
      </c>
      <c r="E437" s="3672" t="s">
        <v>1176</v>
      </c>
      <c r="F437" s="3673">
        <f>P437</f>
        <v>1</v>
      </c>
      <c r="G437" s="3672" t="s">
        <v>26</v>
      </c>
      <c r="H437" s="3674">
        <v>5992.5500000000002</v>
      </c>
      <c r="I437" s="3675">
        <v>5992.5500000000002</v>
      </c>
      <c r="J437" s="3676">
        <v>0.22109999999999999</v>
      </c>
      <c r="K437" s="3677">
        <f>ROUND(I437,2)+(ROUND(I437,2)*J437)</f>
        <v>7317.5028050000001</v>
      </c>
      <c r="L437" s="3678">
        <f>ROUND(Q437,2)</f>
        <v>7317.5</v>
      </c>
      <c r="M437" s="3672" t="s">
        <v>19</v>
      </c>
      <c r="N437" s="3672" t="s">
        <v>65</v>
      </c>
      <c r="O437" s="3672" t="s">
        <v>1105</v>
      </c>
      <c r="P437" s="3679">
        <v>1</v>
      </c>
      <c r="Q437" s="3680">
        <f>ROUND(K437,2)*P437</f>
        <v>7317.5</v>
      </c>
    </row>
    <row r="438" ht="45" customHeight="1">
      <c r="A438" s="3681" t="s">
        <v>21</v>
      </c>
      <c r="B438" s="3681" t="s">
        <v>1177</v>
      </c>
      <c r="C438" s="3681" t="s">
        <v>23</v>
      </c>
      <c r="D438" s="3681" t="s">
        <v>1178</v>
      </c>
      <c r="E438" s="3681" t="s">
        <v>1179</v>
      </c>
      <c r="F438" s="3682">
        <f>P438</f>
        <v>14</v>
      </c>
      <c r="G438" s="3681" t="s">
        <v>26</v>
      </c>
      <c r="H438" s="3683">
        <v>60.68</v>
      </c>
      <c r="I438" s="3684">
        <v>60.68</v>
      </c>
      <c r="J438" s="3685">
        <v>0.22109999999999999</v>
      </c>
      <c r="K438" s="3686">
        <f>ROUND(I438,2)+(ROUND(I438,2)*J438)</f>
        <v>74.096348000000006</v>
      </c>
      <c r="L438" s="3687">
        <f>ROUND(Q438,2)</f>
        <v>1037.4000000000001</v>
      </c>
      <c r="M438" s="3681" t="s">
        <v>19</v>
      </c>
      <c r="N438" s="3681" t="s">
        <v>65</v>
      </c>
      <c r="O438" s="3681" t="s">
        <v>1105</v>
      </c>
      <c r="P438" s="3688">
        <v>14</v>
      </c>
      <c r="Q438" s="3689">
        <f>ROUND(K438,2)*P438</f>
        <v>1037.3999999999999</v>
      </c>
    </row>
    <row r="439" ht="45" customHeight="1">
      <c r="A439" s="3690" t="s">
        <v>21</v>
      </c>
      <c r="B439" s="3690" t="s">
        <v>1180</v>
      </c>
      <c r="C439" s="3690" t="s">
        <v>33</v>
      </c>
      <c r="D439" s="3690" t="s">
        <v>1181</v>
      </c>
      <c r="E439" s="3690" t="s">
        <v>1182</v>
      </c>
      <c r="F439" s="3691">
        <f>P439</f>
        <v>2.3999999999999999</v>
      </c>
      <c r="G439" s="3690" t="s">
        <v>109</v>
      </c>
      <c r="H439" s="3692">
        <v>372.14999999999998</v>
      </c>
      <c r="I439" s="3693">
        <v>372.14999999999998</v>
      </c>
      <c r="J439" s="3694">
        <v>0.22109999999999999</v>
      </c>
      <c r="K439" s="3695">
        <f>ROUND(I439,2)+(ROUND(I439,2)*J439)</f>
        <v>454.432365</v>
      </c>
      <c r="L439" s="3696">
        <f>ROUND(Q439,2)</f>
        <v>1090.6300000000001</v>
      </c>
      <c r="M439" s="3690" t="s">
        <v>19</v>
      </c>
      <c r="N439" s="3690" t="s">
        <v>65</v>
      </c>
      <c r="O439" s="3690" t="s">
        <v>1105</v>
      </c>
      <c r="P439" s="3697">
        <v>2.3999999999999999</v>
      </c>
      <c r="Q439" s="3698">
        <f>ROUND(K439,2)*P439</f>
        <v>1090.6320000000001</v>
      </c>
    </row>
    <row r="440" ht="45" customHeight="1">
      <c r="A440" s="3699" t="s">
        <v>21</v>
      </c>
      <c r="B440" s="3699" t="s">
        <v>1183</v>
      </c>
      <c r="C440" s="3699" t="s">
        <v>33</v>
      </c>
      <c r="D440" s="3699" t="s">
        <v>1184</v>
      </c>
      <c r="E440" s="3699" t="s">
        <v>1185</v>
      </c>
      <c r="F440" s="3700">
        <f>P440</f>
        <v>101.2</v>
      </c>
      <c r="G440" s="3699" t="s">
        <v>109</v>
      </c>
      <c r="H440" s="3701">
        <v>2.5699999999999998</v>
      </c>
      <c r="I440" s="3702">
        <v>2.5699999999999998</v>
      </c>
      <c r="J440" s="3703">
        <v>0.22109999999999999</v>
      </c>
      <c r="K440" s="3704">
        <f>ROUND(I440,2)+(ROUND(I440,2)*J440)</f>
        <v>3.1382269999999997</v>
      </c>
      <c r="L440" s="3705">
        <f>ROUND(Q440,2)</f>
        <v>317.76999999999998</v>
      </c>
      <c r="M440" s="3699" t="s">
        <v>19</v>
      </c>
      <c r="N440" s="3699" t="s">
        <v>65</v>
      </c>
      <c r="O440" s="3699" t="s">
        <v>1105</v>
      </c>
      <c r="P440" s="3706">
        <v>101.2</v>
      </c>
      <c r="Q440" s="3707">
        <f>ROUND(K440,2)*P440</f>
        <v>317.76800000000003</v>
      </c>
    </row>
    <row r="441" ht="45" customHeight="1">
      <c r="A441" s="3709" t="s">
        <v>17</v>
      </c>
      <c r="B441" s="3709" t="s">
        <v>1186</v>
      </c>
      <c r="C441" s="3709" t="s">
        <v>19</v>
      </c>
      <c r="D441" s="3709" t="s">
        <v>19</v>
      </c>
      <c r="E441" s="3709" t="s">
        <v>1187</v>
      </c>
      <c r="F441" s="3709" t="s">
        <v>19</v>
      </c>
      <c r="G441" s="3709" t="s">
        <v>19</v>
      </c>
      <c r="H441" s="3709" t="s">
        <v>19</v>
      </c>
      <c r="I441" s="3709" t="s">
        <v>19</v>
      </c>
      <c r="J441" s="3709" t="s">
        <v>19</v>
      </c>
      <c r="K441" s="3709" t="s">
        <v>19</v>
      </c>
      <c r="L441" s="3710">
        <f>ROUND(L442,2)+ROUND(L443,2)+ROUND(L444,2)+ROUND(L445,2)+ROUND(L446,2)+ROUND(L447,2)</f>
        <v>12822.360000000001</v>
      </c>
      <c r="M441" s="3709" t="s">
        <v>19</v>
      </c>
      <c r="N441" s="3709" t="s">
        <v>19</v>
      </c>
      <c r="O441" s="3709" t="s">
        <v>19</v>
      </c>
      <c r="P441" s="3709" t="s">
        <v>19</v>
      </c>
      <c r="Q441" s="3709" t="s">
        <v>19</v>
      </c>
    </row>
    <row r="442" ht="45" customHeight="1">
      <c r="A442" s="3711" t="s">
        <v>21</v>
      </c>
      <c r="B442" s="3711" t="s">
        <v>1188</v>
      </c>
      <c r="C442" s="3711" t="s">
        <v>33</v>
      </c>
      <c r="D442" s="3711" t="s">
        <v>82</v>
      </c>
      <c r="E442" s="3711" t="s">
        <v>83</v>
      </c>
      <c r="F442" s="3712">
        <f>P442</f>
        <v>6.0700000000000003</v>
      </c>
      <c r="G442" s="3711" t="s">
        <v>64</v>
      </c>
      <c r="H442" s="3713">
        <v>131.55000000000001</v>
      </c>
      <c r="I442" s="3714">
        <v>131.55000000000001</v>
      </c>
      <c r="J442" s="3715">
        <v>0.22109999999999999</v>
      </c>
      <c r="K442" s="3716">
        <f>ROUND(I442,2)+(ROUND(I442,2)*J442)</f>
        <v>160.635705</v>
      </c>
      <c r="L442" s="3717">
        <f>ROUND(Q442,2)</f>
        <v>975.08000000000004</v>
      </c>
      <c r="M442" s="3711" t="s">
        <v>19</v>
      </c>
      <c r="N442" s="3711" t="s">
        <v>65</v>
      </c>
      <c r="O442" s="3711" t="s">
        <v>1105</v>
      </c>
      <c r="P442" s="3718">
        <v>6.0700000000000003</v>
      </c>
      <c r="Q442" s="3719">
        <f>ROUND(K442,2)*P442</f>
        <v>975.08479999999997</v>
      </c>
    </row>
    <row r="443" ht="45" customHeight="1">
      <c r="A443" s="3720" t="s">
        <v>21</v>
      </c>
      <c r="B443" s="3720" t="s">
        <v>1189</v>
      </c>
      <c r="C443" s="3720" t="s">
        <v>33</v>
      </c>
      <c r="D443" s="3720" t="s">
        <v>1190</v>
      </c>
      <c r="E443" s="3720" t="s">
        <v>1191</v>
      </c>
      <c r="F443" s="3721">
        <f>P443</f>
        <v>6.0700000000000003</v>
      </c>
      <c r="G443" s="3720" t="s">
        <v>64</v>
      </c>
      <c r="H443" s="3722">
        <v>20.420000000000002</v>
      </c>
      <c r="I443" s="3723">
        <v>20.420000000000002</v>
      </c>
      <c r="J443" s="3724">
        <v>0.22109999999999999</v>
      </c>
      <c r="K443" s="3725">
        <f>ROUND(I443,2)+(ROUND(I443,2)*J443)</f>
        <v>24.934862000000003</v>
      </c>
      <c r="L443" s="3726">
        <f>ROUND(Q443,2)</f>
        <v>151.33000000000001</v>
      </c>
      <c r="M443" s="3720" t="s">
        <v>19</v>
      </c>
      <c r="N443" s="3720" t="s">
        <v>65</v>
      </c>
      <c r="O443" s="3720" t="s">
        <v>1105</v>
      </c>
      <c r="P443" s="3727">
        <v>6.0700000000000003</v>
      </c>
      <c r="Q443" s="3728">
        <f>ROUND(K443,2)*P443</f>
        <v>151.32509999999999</v>
      </c>
    </row>
    <row r="444" ht="45" customHeight="1">
      <c r="A444" s="3729" t="s">
        <v>21</v>
      </c>
      <c r="B444" s="3729" t="s">
        <v>1192</v>
      </c>
      <c r="C444" s="3729" t="s">
        <v>61</v>
      </c>
      <c r="D444" s="3729" t="s">
        <v>120</v>
      </c>
      <c r="E444" s="3729" t="s">
        <v>121</v>
      </c>
      <c r="F444" s="3730">
        <f>P444</f>
        <v>121.44</v>
      </c>
      <c r="G444" s="3729" t="s">
        <v>42</v>
      </c>
      <c r="H444" s="3731">
        <v>2.3900000000000001</v>
      </c>
      <c r="I444" s="3732">
        <v>2.3900000000000001</v>
      </c>
      <c r="J444" s="3733">
        <v>0.22109999999999999</v>
      </c>
      <c r="K444" s="3734">
        <f>ROUND(I444,2)+(ROUND(I444,2)*J444)</f>
        <v>2.9184290000000002</v>
      </c>
      <c r="L444" s="3735">
        <f>ROUND(Q444,2)</f>
        <v>354.60000000000002</v>
      </c>
      <c r="M444" s="3729" t="s">
        <v>19</v>
      </c>
      <c r="N444" s="3729" t="s">
        <v>65</v>
      </c>
      <c r="O444" s="3729" t="s">
        <v>1105</v>
      </c>
      <c r="P444" s="3736">
        <v>121.44</v>
      </c>
      <c r="Q444" s="3737">
        <f>ROUND(K444,2)*P444</f>
        <v>354.60480000000001</v>
      </c>
    </row>
    <row r="445" ht="45" customHeight="1">
      <c r="A445" s="3738" t="s">
        <v>21</v>
      </c>
      <c r="B445" s="3738" t="s">
        <v>1193</v>
      </c>
      <c r="C445" s="3738" t="s">
        <v>33</v>
      </c>
      <c r="D445" s="3738" t="s">
        <v>1194</v>
      </c>
      <c r="E445" s="3738" t="s">
        <v>1195</v>
      </c>
      <c r="F445" s="3739">
        <f>P445</f>
        <v>121.44</v>
      </c>
      <c r="G445" s="3738" t="s">
        <v>42</v>
      </c>
      <c r="H445" s="3740">
        <v>19.27</v>
      </c>
      <c r="I445" s="3741">
        <v>19.27</v>
      </c>
      <c r="J445" s="3742">
        <v>0.22109999999999999</v>
      </c>
      <c r="K445" s="3743">
        <f>ROUND(I445,2)+(ROUND(I445,2)*J445)</f>
        <v>23.530597</v>
      </c>
      <c r="L445" s="3744">
        <f>ROUND(Q445,2)</f>
        <v>2857.48</v>
      </c>
      <c r="M445" s="3738" t="s">
        <v>19</v>
      </c>
      <c r="N445" s="3738" t="s">
        <v>65</v>
      </c>
      <c r="O445" s="3738" t="s">
        <v>1105</v>
      </c>
      <c r="P445" s="3745">
        <v>121.44</v>
      </c>
      <c r="Q445" s="3746">
        <f>ROUND(K445,2)*P445</f>
        <v>2857.4832000000001</v>
      </c>
    </row>
    <row r="446" ht="45" customHeight="1">
      <c r="A446" s="3747" t="s">
        <v>21</v>
      </c>
      <c r="B446" s="3747" t="s">
        <v>1196</v>
      </c>
      <c r="C446" s="3747" t="s">
        <v>33</v>
      </c>
      <c r="D446" s="3747" t="s">
        <v>1197</v>
      </c>
      <c r="E446" s="3747" t="s">
        <v>1198</v>
      </c>
      <c r="F446" s="3748">
        <f>P446</f>
        <v>121.44</v>
      </c>
      <c r="G446" s="3747" t="s">
        <v>42</v>
      </c>
      <c r="H446" s="3749">
        <v>56.950000000000003</v>
      </c>
      <c r="I446" s="3750">
        <v>56.950000000000003</v>
      </c>
      <c r="J446" s="3751">
        <v>0.22109999999999999</v>
      </c>
      <c r="K446" s="3752">
        <f>ROUND(I446,2)+(ROUND(I446,2)*J446)</f>
        <v>69.541645000000003</v>
      </c>
      <c r="L446" s="3753">
        <f>ROUND(Q446,2)</f>
        <v>8444.9400000000005</v>
      </c>
      <c r="M446" s="3747" t="s">
        <v>19</v>
      </c>
      <c r="N446" s="3747" t="s">
        <v>65</v>
      </c>
      <c r="O446" s="3747" t="s">
        <v>1105</v>
      </c>
      <c r="P446" s="3754">
        <v>121.44</v>
      </c>
      <c r="Q446" s="3755">
        <f>ROUND(K446,2)*P446</f>
        <v>8444.9376000000011</v>
      </c>
    </row>
    <row r="447" ht="45" customHeight="1">
      <c r="A447" s="3756" t="s">
        <v>21</v>
      </c>
      <c r="B447" s="3756" t="s">
        <v>1199</v>
      </c>
      <c r="C447" s="3756" t="s">
        <v>33</v>
      </c>
      <c r="D447" s="3756" t="s">
        <v>1200</v>
      </c>
      <c r="E447" s="3756" t="s">
        <v>1201</v>
      </c>
      <c r="F447" s="3757">
        <f>P447</f>
        <v>4.8300000000000001</v>
      </c>
      <c r="G447" s="3756" t="s">
        <v>42</v>
      </c>
      <c r="H447" s="3758">
        <v>6.5999999999999996</v>
      </c>
      <c r="I447" s="3759">
        <v>6.5999999999999996</v>
      </c>
      <c r="J447" s="3760">
        <v>0.22109999999999999</v>
      </c>
      <c r="K447" s="3761">
        <f>ROUND(I447,2)+(ROUND(I447,2)*J447)</f>
        <v>8.0592600000000001</v>
      </c>
      <c r="L447" s="3762">
        <f>ROUND(Q447,2)</f>
        <v>38.93</v>
      </c>
      <c r="M447" s="3756" t="s">
        <v>19</v>
      </c>
      <c r="N447" s="3756" t="s">
        <v>65</v>
      </c>
      <c r="O447" s="3756" t="s">
        <v>1105</v>
      </c>
      <c r="P447" s="3763">
        <v>4.8300000000000001</v>
      </c>
      <c r="Q447" s="3764">
        <f>ROUND(K447,2)*P447</f>
        <v>38.9298</v>
      </c>
    </row>
    <row r="448" ht="45" customHeight="1">
      <c r="A448" s="3766" t="s">
        <v>17</v>
      </c>
      <c r="B448" s="3766" t="s">
        <v>1202</v>
      </c>
      <c r="C448" s="3766" t="s">
        <v>19</v>
      </c>
      <c r="D448" s="3766" t="s">
        <v>19</v>
      </c>
      <c r="E448" s="3766" t="s">
        <v>1203</v>
      </c>
      <c r="F448" s="3766" t="s">
        <v>19</v>
      </c>
      <c r="G448" s="3766" t="s">
        <v>19</v>
      </c>
      <c r="H448" s="3766" t="s">
        <v>19</v>
      </c>
      <c r="I448" s="3766" t="s">
        <v>19</v>
      </c>
      <c r="J448" s="3766" t="s">
        <v>19</v>
      </c>
      <c r="K448" s="3766" t="s">
        <v>19</v>
      </c>
      <c r="L448" s="3767">
        <f>ROUND(L449,2)</f>
        <v>457.63999999999999</v>
      </c>
      <c r="M448" s="3766" t="s">
        <v>19</v>
      </c>
      <c r="N448" s="3766" t="s">
        <v>19</v>
      </c>
      <c r="O448" s="3766" t="s">
        <v>19</v>
      </c>
      <c r="P448" s="3766" t="s">
        <v>19</v>
      </c>
      <c r="Q448" s="3766" t="s">
        <v>19</v>
      </c>
    </row>
    <row r="449" ht="45" customHeight="1">
      <c r="A449" s="3768" t="s">
        <v>21</v>
      </c>
      <c r="B449" s="3768" t="s">
        <v>1204</v>
      </c>
      <c r="C449" s="3768" t="s">
        <v>33</v>
      </c>
      <c r="D449" s="3768" t="s">
        <v>71</v>
      </c>
      <c r="E449" s="3768" t="s">
        <v>72</v>
      </c>
      <c r="F449" s="3769">
        <f>P449</f>
        <v>626.90999999999997</v>
      </c>
      <c r="G449" s="3768" t="s">
        <v>42</v>
      </c>
      <c r="H449" s="3770">
        <v>0.59999999999999998</v>
      </c>
      <c r="I449" s="3771">
        <v>0.59999999999999998</v>
      </c>
      <c r="J449" s="3772">
        <v>0.22109999999999999</v>
      </c>
      <c r="K449" s="3773">
        <f>ROUND(I449,2)+(ROUND(I449,2)*J449)</f>
        <v>0.73265999999999998</v>
      </c>
      <c r="L449" s="3774">
        <f>ROUND(Q449,2)</f>
        <v>457.63999999999999</v>
      </c>
      <c r="M449" s="3768" t="s">
        <v>19</v>
      </c>
      <c r="N449" s="3768" t="s">
        <v>65</v>
      </c>
      <c r="O449" s="3768" t="s">
        <v>1105</v>
      </c>
      <c r="P449" s="3775">
        <v>626.90999999999997</v>
      </c>
      <c r="Q449" s="3776">
        <f>ROUND(K449,2)*P449</f>
        <v>457.64429999999999</v>
      </c>
    </row>
    <row r="450" ht="45" customHeight="1">
      <c r="A450" s="3778" t="s">
        <v>17</v>
      </c>
      <c r="B450" s="3778" t="s">
        <v>1205</v>
      </c>
      <c r="C450" s="3778" t="s">
        <v>19</v>
      </c>
      <c r="D450" s="3778" t="s">
        <v>19</v>
      </c>
      <c r="E450" s="3778" t="s">
        <v>1206</v>
      </c>
      <c r="F450" s="3778" t="s">
        <v>19</v>
      </c>
      <c r="G450" s="3778" t="s">
        <v>19</v>
      </c>
      <c r="H450" s="3778" t="s">
        <v>19</v>
      </c>
      <c r="I450" s="3778" t="s">
        <v>19</v>
      </c>
      <c r="J450" s="3778" t="s">
        <v>19</v>
      </c>
      <c r="K450" s="3778" t="s">
        <v>19</v>
      </c>
      <c r="L450" s="3779">
        <f>ROUND(L451,2)+ROUND(L452,2)</f>
        <v>643.5</v>
      </c>
      <c r="M450" s="3778" t="s">
        <v>19</v>
      </c>
      <c r="N450" s="3778" t="s">
        <v>19</v>
      </c>
      <c r="O450" s="3778" t="s">
        <v>19</v>
      </c>
      <c r="P450" s="3778" t="s">
        <v>19</v>
      </c>
      <c r="Q450" s="3778" t="s">
        <v>19</v>
      </c>
    </row>
    <row r="451" ht="45" customHeight="1">
      <c r="A451" s="3780" t="s">
        <v>21</v>
      </c>
      <c r="B451" s="3780" t="s">
        <v>1207</v>
      </c>
      <c r="C451" s="3780" t="s">
        <v>61</v>
      </c>
      <c r="D451" s="3780" t="s">
        <v>1208</v>
      </c>
      <c r="E451" s="3780" t="s">
        <v>1209</v>
      </c>
      <c r="F451" s="3781">
        <f>P451</f>
        <v>4.5499999999999998</v>
      </c>
      <c r="G451" s="3780" t="s">
        <v>64</v>
      </c>
      <c r="H451" s="3782">
        <v>90.310000000000002</v>
      </c>
      <c r="I451" s="3783">
        <v>90.310000000000002</v>
      </c>
      <c r="J451" s="3784">
        <v>0.22109999999999999</v>
      </c>
      <c r="K451" s="3785">
        <f>ROUND(I451,2)+(ROUND(I451,2)*J451)</f>
        <v>110.277541</v>
      </c>
      <c r="L451" s="3786">
        <f>ROUND(Q451,2)</f>
        <v>501.76999999999998</v>
      </c>
      <c r="M451" s="3780" t="s">
        <v>19</v>
      </c>
      <c r="N451" s="3780" t="s">
        <v>65</v>
      </c>
      <c r="O451" s="3780" t="s">
        <v>1105</v>
      </c>
      <c r="P451" s="3787">
        <v>4.5499999999999998</v>
      </c>
      <c r="Q451" s="3788">
        <f>ROUND(K451,2)*P451</f>
        <v>501.774</v>
      </c>
    </row>
    <row r="452" ht="45" customHeight="1">
      <c r="A452" s="3789" t="s">
        <v>21</v>
      </c>
      <c r="B452" s="3789" t="s">
        <v>1210</v>
      </c>
      <c r="C452" s="3789" t="s">
        <v>33</v>
      </c>
      <c r="D452" s="3789" t="s">
        <v>354</v>
      </c>
      <c r="E452" s="3789" t="s">
        <v>355</v>
      </c>
      <c r="F452" s="3790">
        <f>P452</f>
        <v>3.96</v>
      </c>
      <c r="G452" s="3789" t="s">
        <v>42</v>
      </c>
      <c r="H452" s="3791">
        <v>29.309999999999999</v>
      </c>
      <c r="I452" s="3792">
        <v>29.309999999999999</v>
      </c>
      <c r="J452" s="3793">
        <v>0.22109999999999999</v>
      </c>
      <c r="K452" s="3794">
        <f>ROUND(I452,2)+(ROUND(I452,2)*J452)</f>
        <v>35.790441000000001</v>
      </c>
      <c r="L452" s="3795">
        <f>ROUND(Q452,2)</f>
        <v>141.72999999999999</v>
      </c>
      <c r="M452" s="3789" t="s">
        <v>19</v>
      </c>
      <c r="N452" s="3789" t="s">
        <v>65</v>
      </c>
      <c r="O452" s="3789" t="s">
        <v>1105</v>
      </c>
      <c r="P452" s="3796">
        <v>3.96</v>
      </c>
      <c r="Q452" s="3797">
        <f>ROUND(K452,2)*P452</f>
        <v>141.72839999999999</v>
      </c>
    </row>
    <row r="453" ht="45" customHeight="1">
      <c r="A453" s="3799" t="s">
        <v>17</v>
      </c>
      <c r="B453" s="3799" t="s">
        <v>1211</v>
      </c>
      <c r="C453" s="3799" t="s">
        <v>19</v>
      </c>
      <c r="D453" s="3799" t="s">
        <v>19</v>
      </c>
      <c r="E453" s="3799" t="s">
        <v>1212</v>
      </c>
      <c r="F453" s="3799" t="s">
        <v>19</v>
      </c>
      <c r="G453" s="3799" t="s">
        <v>19</v>
      </c>
      <c r="H453" s="3799" t="s">
        <v>19</v>
      </c>
      <c r="I453" s="3799" t="s">
        <v>19</v>
      </c>
      <c r="J453" s="3799" t="s">
        <v>19</v>
      </c>
      <c r="K453" s="3799" t="s">
        <v>19</v>
      </c>
      <c r="L453" s="3800">
        <f>ROUND(L454,2)+ROUND(L455,2)+ROUND(L456,2)+ROUND(L457,2)+ROUND(L458,2)+ROUND(L459,2)+ROUND(L460,2)+ROUND(L461,2)+ROUND(L462,2)+ROUND(L463,2)+ROUND(L464,2)+ROUND(L465,2)</f>
        <v>4855.369999999999</v>
      </c>
      <c r="M453" s="3799" t="s">
        <v>19</v>
      </c>
      <c r="N453" s="3799" t="s">
        <v>19</v>
      </c>
      <c r="O453" s="3799" t="s">
        <v>19</v>
      </c>
      <c r="P453" s="3799" t="s">
        <v>19</v>
      </c>
      <c r="Q453" s="3799" t="s">
        <v>19</v>
      </c>
    </row>
    <row r="454" ht="45" customHeight="1">
      <c r="A454" s="3801" t="s">
        <v>21</v>
      </c>
      <c r="B454" s="3801" t="s">
        <v>1213</v>
      </c>
      <c r="C454" s="3801" t="s">
        <v>33</v>
      </c>
      <c r="D454" s="3801" t="s">
        <v>1214</v>
      </c>
      <c r="E454" s="3801" t="s">
        <v>1215</v>
      </c>
      <c r="F454" s="3802">
        <f>P454</f>
        <v>2.52</v>
      </c>
      <c r="G454" s="3801" t="s">
        <v>42</v>
      </c>
      <c r="H454" s="3803">
        <v>5.7199999999999998</v>
      </c>
      <c r="I454" s="3804">
        <v>5.7199999999999998</v>
      </c>
      <c r="J454" s="3805">
        <v>0.22109999999999999</v>
      </c>
      <c r="K454" s="3806">
        <f>ROUND(I454,2)+(ROUND(I454,2)*J454)</f>
        <v>6.9846919999999999</v>
      </c>
      <c r="L454" s="3807">
        <f>ROUND(Q454,2)</f>
        <v>17.59</v>
      </c>
      <c r="M454" s="3801" t="s">
        <v>19</v>
      </c>
      <c r="N454" s="3801" t="s">
        <v>68</v>
      </c>
      <c r="O454" s="3801" t="s">
        <v>1216</v>
      </c>
      <c r="P454" s="3808">
        <v>2.52</v>
      </c>
      <c r="Q454" s="3809">
        <f>ROUND(K454,2)*P454</f>
        <v>17.589600000000001</v>
      </c>
    </row>
    <row r="455" ht="45" customHeight="1">
      <c r="A455" s="3810" t="s">
        <v>21</v>
      </c>
      <c r="B455" s="3810" t="s">
        <v>1217</v>
      </c>
      <c r="C455" s="3810" t="s">
        <v>61</v>
      </c>
      <c r="D455" s="3810" t="s">
        <v>1218</v>
      </c>
      <c r="E455" s="3810" t="s">
        <v>1219</v>
      </c>
      <c r="F455" s="3811">
        <f>P455</f>
        <v>0.13</v>
      </c>
      <c r="G455" s="3810" t="s">
        <v>64</v>
      </c>
      <c r="H455" s="3812">
        <v>541.57000000000005</v>
      </c>
      <c r="I455" s="3813">
        <v>541.57000000000005</v>
      </c>
      <c r="J455" s="3814">
        <v>0.22109999999999999</v>
      </c>
      <c r="K455" s="3815">
        <f>ROUND(I455,2)+(ROUND(I455,2)*J455)</f>
        <v>661.31112700000006</v>
      </c>
      <c r="L455" s="3816">
        <f>ROUND(Q455,2)</f>
        <v>85.969999999999999</v>
      </c>
      <c r="M455" s="3810" t="s">
        <v>19</v>
      </c>
      <c r="N455" s="3810" t="s">
        <v>68</v>
      </c>
      <c r="O455" s="3810" t="s">
        <v>1216</v>
      </c>
      <c r="P455" s="3817">
        <v>0.13</v>
      </c>
      <c r="Q455" s="3818">
        <f>ROUND(K455,2)*P455</f>
        <v>85.970299999999995</v>
      </c>
    </row>
    <row r="456" ht="45" customHeight="1">
      <c r="A456" s="3819" t="s">
        <v>21</v>
      </c>
      <c r="B456" s="3819" t="s">
        <v>1220</v>
      </c>
      <c r="C456" s="3819" t="s">
        <v>33</v>
      </c>
      <c r="D456" s="3819" t="s">
        <v>1221</v>
      </c>
      <c r="E456" s="3819" t="s">
        <v>1222</v>
      </c>
      <c r="F456" s="3820">
        <f>P456</f>
        <v>2.3999999999999999</v>
      </c>
      <c r="G456" s="3819" t="s">
        <v>42</v>
      </c>
      <c r="H456" s="3821">
        <v>160.40000000000001</v>
      </c>
      <c r="I456" s="3822">
        <v>160.40000000000001</v>
      </c>
      <c r="J456" s="3823">
        <v>0.22109999999999999</v>
      </c>
      <c r="K456" s="3824">
        <f>ROUND(I456,2)+(ROUND(I456,2)*J456)</f>
        <v>195.86444</v>
      </c>
      <c r="L456" s="3825">
        <f>ROUND(Q456,2)</f>
        <v>470.06</v>
      </c>
      <c r="M456" s="3819" t="s">
        <v>19</v>
      </c>
      <c r="N456" s="3819" t="s">
        <v>68</v>
      </c>
      <c r="O456" s="3819" t="s">
        <v>1216</v>
      </c>
      <c r="P456" s="3826">
        <v>2.3999999999999999</v>
      </c>
      <c r="Q456" s="3827">
        <f>ROUND(K456,2)*P456</f>
        <v>470.06400000000002</v>
      </c>
    </row>
    <row r="457" ht="45" customHeight="1">
      <c r="A457" s="3828" t="s">
        <v>21</v>
      </c>
      <c r="B457" s="3828" t="s">
        <v>1223</v>
      </c>
      <c r="C457" s="3828" t="s">
        <v>61</v>
      </c>
      <c r="D457" s="3828" t="s">
        <v>1224</v>
      </c>
      <c r="E457" s="3828" t="s">
        <v>1225</v>
      </c>
      <c r="F457" s="3829">
        <f>P457</f>
        <v>25.989999999999998</v>
      </c>
      <c r="G457" s="3828" t="s">
        <v>131</v>
      </c>
      <c r="H457" s="3830">
        <v>13.27</v>
      </c>
      <c r="I457" s="3831">
        <v>13.27</v>
      </c>
      <c r="J457" s="3832">
        <v>0.22109999999999999</v>
      </c>
      <c r="K457" s="3833">
        <f>ROUND(I457,2)+(ROUND(I457,2)*J457)</f>
        <v>16.203997000000001</v>
      </c>
      <c r="L457" s="3834">
        <f>ROUND(Q457,2)</f>
        <v>421.04000000000002</v>
      </c>
      <c r="M457" s="3828" t="s">
        <v>19</v>
      </c>
      <c r="N457" s="3828" t="s">
        <v>68</v>
      </c>
      <c r="O457" s="3828" t="s">
        <v>1216</v>
      </c>
      <c r="P457" s="3835">
        <v>25.989999999999998</v>
      </c>
      <c r="Q457" s="3836">
        <f>ROUND(K457,2)*P457</f>
        <v>421.03799999999995</v>
      </c>
    </row>
    <row r="458" ht="45" customHeight="1">
      <c r="A458" s="3837" t="s">
        <v>21</v>
      </c>
      <c r="B458" s="3837" t="s">
        <v>1226</v>
      </c>
      <c r="C458" s="3837" t="s">
        <v>61</v>
      </c>
      <c r="D458" s="3837" t="s">
        <v>1227</v>
      </c>
      <c r="E458" s="3837" t="s">
        <v>1228</v>
      </c>
      <c r="F458" s="3838">
        <f>P458</f>
        <v>2.3999999999999999</v>
      </c>
      <c r="G458" s="3837" t="s">
        <v>42</v>
      </c>
      <c r="H458" s="3839">
        <v>57.100000000000001</v>
      </c>
      <c r="I458" s="3840">
        <v>57.100000000000001</v>
      </c>
      <c r="J458" s="3841">
        <v>0.22109999999999999</v>
      </c>
      <c r="K458" s="3842">
        <f>ROUND(I458,2)+(ROUND(I458,2)*J458)</f>
        <v>69.724810000000005</v>
      </c>
      <c r="L458" s="3843">
        <f>ROUND(Q458,2)</f>
        <v>167.33000000000001</v>
      </c>
      <c r="M458" s="3837" t="s">
        <v>19</v>
      </c>
      <c r="N458" s="3837" t="s">
        <v>68</v>
      </c>
      <c r="O458" s="3837" t="s">
        <v>1216</v>
      </c>
      <c r="P458" s="3844">
        <v>2.3999999999999999</v>
      </c>
      <c r="Q458" s="3845">
        <f>ROUND(K458,2)*P458</f>
        <v>167.328</v>
      </c>
    </row>
    <row r="459" ht="45" customHeight="1">
      <c r="A459" s="3846" t="s">
        <v>21</v>
      </c>
      <c r="B459" s="3846" t="s">
        <v>1229</v>
      </c>
      <c r="C459" s="3846" t="s">
        <v>61</v>
      </c>
      <c r="D459" s="3846" t="s">
        <v>1230</v>
      </c>
      <c r="E459" s="3846" t="s">
        <v>1231</v>
      </c>
      <c r="F459" s="3847">
        <f>P459</f>
        <v>40.590000000000003</v>
      </c>
      <c r="G459" s="3846" t="s">
        <v>131</v>
      </c>
      <c r="H459" s="3848">
        <v>11.57</v>
      </c>
      <c r="I459" s="3849">
        <v>11.57</v>
      </c>
      <c r="J459" s="3850">
        <v>0.22109999999999999</v>
      </c>
      <c r="K459" s="3851">
        <f>ROUND(I459,2)+(ROUND(I459,2)*J459)</f>
        <v>14.128126999999999</v>
      </c>
      <c r="L459" s="3852">
        <f>ROUND(Q459,2)</f>
        <v>573.53999999999996</v>
      </c>
      <c r="M459" s="3846" t="s">
        <v>19</v>
      </c>
      <c r="N459" s="3846" t="s">
        <v>68</v>
      </c>
      <c r="O459" s="3846" t="s">
        <v>1216</v>
      </c>
      <c r="P459" s="3853">
        <v>40.590000000000003</v>
      </c>
      <c r="Q459" s="3854">
        <f>ROUND(K459,2)*P459</f>
        <v>573.53670000000011</v>
      </c>
    </row>
    <row r="460" ht="45" customHeight="1">
      <c r="A460" s="3855" t="s">
        <v>21</v>
      </c>
      <c r="B460" s="3855" t="s">
        <v>1232</v>
      </c>
      <c r="C460" s="3855" t="s">
        <v>33</v>
      </c>
      <c r="D460" s="3855" t="s">
        <v>1233</v>
      </c>
      <c r="E460" s="3855" t="s">
        <v>1234</v>
      </c>
      <c r="F460" s="3856">
        <f>P460</f>
        <v>4.2199999999999998</v>
      </c>
      <c r="G460" s="3855" t="s">
        <v>42</v>
      </c>
      <c r="H460" s="3857">
        <v>219.62</v>
      </c>
      <c r="I460" s="3858">
        <v>219.62</v>
      </c>
      <c r="J460" s="3859">
        <v>0.22109999999999999</v>
      </c>
      <c r="K460" s="3860">
        <f>ROUND(I460,2)+(ROUND(I460,2)*J460)</f>
        <v>268.17798199999999</v>
      </c>
      <c r="L460" s="3861">
        <f>ROUND(Q460,2)</f>
        <v>1131.72</v>
      </c>
      <c r="M460" s="3855" t="s">
        <v>19</v>
      </c>
      <c r="N460" s="3855" t="s">
        <v>68</v>
      </c>
      <c r="O460" s="3855" t="s">
        <v>1216</v>
      </c>
      <c r="P460" s="3862">
        <v>4.2199999999999998</v>
      </c>
      <c r="Q460" s="3863">
        <f>ROUND(K460,2)*P460</f>
        <v>1131.7195999999999</v>
      </c>
    </row>
    <row r="461" ht="45" customHeight="1">
      <c r="A461" s="3864" t="s">
        <v>21</v>
      </c>
      <c r="B461" s="3864" t="s">
        <v>1235</v>
      </c>
      <c r="C461" s="3864" t="s">
        <v>61</v>
      </c>
      <c r="D461" s="3864" t="s">
        <v>1236</v>
      </c>
      <c r="E461" s="3864" t="s">
        <v>1237</v>
      </c>
      <c r="F461" s="3865">
        <f>P461</f>
        <v>1.6100000000000001</v>
      </c>
      <c r="G461" s="3864" t="s">
        <v>64</v>
      </c>
      <c r="H461" s="3866">
        <v>586.75999999999999</v>
      </c>
      <c r="I461" s="3867">
        <v>586.75999999999999</v>
      </c>
      <c r="J461" s="3868">
        <v>0.22109999999999999</v>
      </c>
      <c r="K461" s="3869">
        <f>ROUND(I461,2)+(ROUND(I461,2)*J461)</f>
        <v>716.49263599999995</v>
      </c>
      <c r="L461" s="3870">
        <f>ROUND(Q461,2)</f>
        <v>1153.55</v>
      </c>
      <c r="M461" s="3864" t="s">
        <v>19</v>
      </c>
      <c r="N461" s="3864" t="s">
        <v>68</v>
      </c>
      <c r="O461" s="3864" t="s">
        <v>1216</v>
      </c>
      <c r="P461" s="3871">
        <v>1.6100000000000001</v>
      </c>
      <c r="Q461" s="3872">
        <f>ROUND(K461,2)*P461</f>
        <v>1153.5489</v>
      </c>
    </row>
    <row r="462" ht="45" customHeight="1">
      <c r="A462" s="3873" t="s">
        <v>21</v>
      </c>
      <c r="B462" s="3873" t="s">
        <v>1238</v>
      </c>
      <c r="C462" s="3873" t="s">
        <v>61</v>
      </c>
      <c r="D462" s="3873" t="s">
        <v>1239</v>
      </c>
      <c r="E462" s="3873" t="s">
        <v>1240</v>
      </c>
      <c r="F462" s="3874">
        <f>P462</f>
        <v>1.6100000000000001</v>
      </c>
      <c r="G462" s="3873" t="s">
        <v>64</v>
      </c>
      <c r="H462" s="3875">
        <v>306.20999999999998</v>
      </c>
      <c r="I462" s="3876">
        <v>306.20999999999998</v>
      </c>
      <c r="J462" s="3877">
        <v>0.22109999999999999</v>
      </c>
      <c r="K462" s="3878">
        <f>ROUND(I462,2)+(ROUND(I462,2)*J462)</f>
        <v>373.91303099999999</v>
      </c>
      <c r="L462" s="3879">
        <f>ROUND(Q462,2)</f>
        <v>602</v>
      </c>
      <c r="M462" s="3873" t="s">
        <v>19</v>
      </c>
      <c r="N462" s="3873" t="s">
        <v>68</v>
      </c>
      <c r="O462" s="3873" t="s">
        <v>1216</v>
      </c>
      <c r="P462" s="3880">
        <v>1.6100000000000001</v>
      </c>
      <c r="Q462" s="3881">
        <f>ROUND(K462,2)*P462</f>
        <v>601.99510000000009</v>
      </c>
    </row>
    <row r="463" ht="45" customHeight="1">
      <c r="A463" s="3882" t="s">
        <v>21</v>
      </c>
      <c r="B463" s="3882" t="s">
        <v>1241</v>
      </c>
      <c r="C463" s="3882" t="s">
        <v>33</v>
      </c>
      <c r="D463" s="3882" t="s">
        <v>1242</v>
      </c>
      <c r="E463" s="3882" t="s">
        <v>1243</v>
      </c>
      <c r="F463" s="3883">
        <f>P463</f>
        <v>2.5</v>
      </c>
      <c r="G463" s="3882" t="s">
        <v>109</v>
      </c>
      <c r="H463" s="3884">
        <v>9.9800000000000004</v>
      </c>
      <c r="I463" s="3885">
        <v>9.9800000000000004</v>
      </c>
      <c r="J463" s="3886">
        <v>0.22109999999999999</v>
      </c>
      <c r="K463" s="3887">
        <f>ROUND(I463,2)+(ROUND(I463,2)*J463)</f>
        <v>12.186578000000001</v>
      </c>
      <c r="L463" s="3888">
        <f>ROUND(Q463,2)</f>
        <v>30.48</v>
      </c>
      <c r="M463" s="3882" t="s">
        <v>19</v>
      </c>
      <c r="N463" s="3882" t="s">
        <v>68</v>
      </c>
      <c r="O463" s="3882" t="s">
        <v>1216</v>
      </c>
      <c r="P463" s="3889">
        <v>2.5</v>
      </c>
      <c r="Q463" s="3890">
        <f>ROUND(K463,2)*P463</f>
        <v>30.474999999999998</v>
      </c>
    </row>
    <row r="464" ht="45" customHeight="1">
      <c r="A464" s="3891" t="s">
        <v>21</v>
      </c>
      <c r="B464" s="3891" t="s">
        <v>1244</v>
      </c>
      <c r="C464" s="3891" t="s">
        <v>61</v>
      </c>
      <c r="D464" s="3891" t="s">
        <v>1245</v>
      </c>
      <c r="E464" s="3891" t="s">
        <v>1246</v>
      </c>
      <c r="F464" s="3892">
        <f>P464</f>
        <v>3.4500000000000002</v>
      </c>
      <c r="G464" s="3891" t="s">
        <v>64</v>
      </c>
      <c r="H464" s="3893">
        <v>22.870000000000001</v>
      </c>
      <c r="I464" s="3894">
        <v>22.870000000000001</v>
      </c>
      <c r="J464" s="3895">
        <v>0.22109999999999999</v>
      </c>
      <c r="K464" s="3896">
        <f>ROUND(I464,2)+(ROUND(I464,2)*J464)</f>
        <v>27.926557000000003</v>
      </c>
      <c r="L464" s="3897">
        <f>ROUND(Q464,2)</f>
        <v>96.359999999999999</v>
      </c>
      <c r="M464" s="3891" t="s">
        <v>19</v>
      </c>
      <c r="N464" s="3891" t="s">
        <v>68</v>
      </c>
      <c r="O464" s="3891" t="s">
        <v>1216</v>
      </c>
      <c r="P464" s="3898">
        <v>3.4500000000000002</v>
      </c>
      <c r="Q464" s="3899">
        <f>ROUND(K464,2)*P464</f>
        <v>96.358500000000006</v>
      </c>
    </row>
    <row r="465" ht="45" customHeight="1">
      <c r="A465" s="3900" t="s">
        <v>21</v>
      </c>
      <c r="B465" s="3900" t="s">
        <v>1247</v>
      </c>
      <c r="C465" s="3900" t="s">
        <v>33</v>
      </c>
      <c r="D465" s="3900" t="s">
        <v>1248</v>
      </c>
      <c r="E465" s="3900" t="s">
        <v>1249</v>
      </c>
      <c r="F465" s="3901">
        <f>P465</f>
        <v>5.9199999999999999</v>
      </c>
      <c r="G465" s="3900" t="s">
        <v>42</v>
      </c>
      <c r="H465" s="3902">
        <v>14.630000000000001</v>
      </c>
      <c r="I465" s="3903">
        <v>14.630000000000001</v>
      </c>
      <c r="J465" s="3904">
        <v>0.22109999999999999</v>
      </c>
      <c r="K465" s="3905">
        <f>ROUND(I465,2)+(ROUND(I465,2)*J465)</f>
        <v>17.864693000000003</v>
      </c>
      <c r="L465" s="3906">
        <f>ROUND(Q465,2)</f>
        <v>105.73</v>
      </c>
      <c r="M465" s="3900" t="s">
        <v>19</v>
      </c>
      <c r="N465" s="3900" t="s">
        <v>68</v>
      </c>
      <c r="O465" s="3900" t="s">
        <v>1216</v>
      </c>
      <c r="P465" s="3907">
        <v>5.9199999999999999</v>
      </c>
      <c r="Q465" s="3908">
        <f>ROUND(K465,2)*P465</f>
        <v>105.7312</v>
      </c>
    </row>
    <row r="466" ht="45" customHeight="1">
      <c r="A466" s="3910" t="s">
        <v>17</v>
      </c>
      <c r="B466" s="3910" t="s">
        <v>1250</v>
      </c>
      <c r="C466" s="3910" t="s">
        <v>19</v>
      </c>
      <c r="D466" s="3910" t="s">
        <v>19</v>
      </c>
      <c r="E466" s="3910" t="s">
        <v>1251</v>
      </c>
      <c r="F466" s="3910" t="s">
        <v>19</v>
      </c>
      <c r="G466" s="3910" t="s">
        <v>19</v>
      </c>
      <c r="H466" s="3910" t="s">
        <v>19</v>
      </c>
      <c r="I466" s="3910" t="s">
        <v>19</v>
      </c>
      <c r="J466" s="3910" t="s">
        <v>19</v>
      </c>
      <c r="K466" s="3910" t="s">
        <v>19</v>
      </c>
      <c r="L466" s="3911">
        <f>ROUND(L467,2)+ROUND(L468,2)+ROUND(L469,2)+ROUND(L470,2)+ROUND(L471,2)+ROUND(L472,2)</f>
        <v>2579.6600000000003</v>
      </c>
      <c r="M466" s="3910" t="s">
        <v>19</v>
      </c>
      <c r="N466" s="3910" t="s">
        <v>19</v>
      </c>
      <c r="O466" s="3910" t="s">
        <v>19</v>
      </c>
      <c r="P466" s="3910" t="s">
        <v>19</v>
      </c>
      <c r="Q466" s="3910" t="s">
        <v>19</v>
      </c>
    </row>
    <row r="467" ht="45" customHeight="1">
      <c r="A467" s="3912" t="s">
        <v>21</v>
      </c>
      <c r="B467" s="3912" t="s">
        <v>1252</v>
      </c>
      <c r="C467" s="3912" t="s">
        <v>61</v>
      </c>
      <c r="D467" s="3912" t="s">
        <v>1253</v>
      </c>
      <c r="E467" s="3912" t="s">
        <v>1254</v>
      </c>
      <c r="F467" s="3913">
        <f>P467</f>
        <v>1</v>
      </c>
      <c r="G467" s="3912" t="s">
        <v>109</v>
      </c>
      <c r="H467" s="3914">
        <v>6.5999999999999996</v>
      </c>
      <c r="I467" s="3915">
        <v>6.5999999999999996</v>
      </c>
      <c r="J467" s="3916">
        <v>0.22109999999999999</v>
      </c>
      <c r="K467" s="3917">
        <f>ROUND(I467,2)+(ROUND(I467,2)*J467)</f>
        <v>8.0592600000000001</v>
      </c>
      <c r="L467" s="3918">
        <f>ROUND(Q467,2)</f>
        <v>8.0600000000000005</v>
      </c>
      <c r="M467" s="3912" t="s">
        <v>19</v>
      </c>
      <c r="N467" s="3912" t="s">
        <v>68</v>
      </c>
      <c r="O467" s="3912" t="s">
        <v>1216</v>
      </c>
      <c r="P467" s="3919">
        <v>1</v>
      </c>
      <c r="Q467" s="3920">
        <f>ROUND(K467,2)*P467</f>
        <v>8.0600000000000005</v>
      </c>
    </row>
    <row r="468" ht="45" customHeight="1">
      <c r="A468" s="3921" t="s">
        <v>21</v>
      </c>
      <c r="B468" s="3921" t="s">
        <v>1255</v>
      </c>
      <c r="C468" s="3921" t="s">
        <v>33</v>
      </c>
      <c r="D468" s="3921" t="s">
        <v>1256</v>
      </c>
      <c r="E468" s="3921" t="s">
        <v>1257</v>
      </c>
      <c r="F468" s="3922">
        <f>P468</f>
        <v>1</v>
      </c>
      <c r="G468" s="3921" t="s">
        <v>26</v>
      </c>
      <c r="H468" s="3923">
        <v>15.43</v>
      </c>
      <c r="I468" s="3924">
        <v>15.43</v>
      </c>
      <c r="J468" s="3925">
        <v>0.22109999999999999</v>
      </c>
      <c r="K468" s="3926">
        <f>ROUND(I468,2)+(ROUND(I468,2)*J468)</f>
        <v>18.841573</v>
      </c>
      <c r="L468" s="3927">
        <f>ROUND(Q468,2)</f>
        <v>18.84</v>
      </c>
      <c r="M468" s="3921" t="s">
        <v>19</v>
      </c>
      <c r="N468" s="3921" t="s">
        <v>68</v>
      </c>
      <c r="O468" s="3921" t="s">
        <v>1216</v>
      </c>
      <c r="P468" s="3928">
        <v>1</v>
      </c>
      <c r="Q468" s="3929">
        <f>ROUND(K468,2)*P468</f>
        <v>18.84</v>
      </c>
    </row>
    <row r="469" ht="45" customHeight="1">
      <c r="A469" s="3930" t="s">
        <v>21</v>
      </c>
      <c r="B469" s="3930" t="s">
        <v>1258</v>
      </c>
      <c r="C469" s="3930" t="s">
        <v>33</v>
      </c>
      <c r="D469" s="3930" t="s">
        <v>1259</v>
      </c>
      <c r="E469" s="3930" t="s">
        <v>1260</v>
      </c>
      <c r="F469" s="3931">
        <f>P469</f>
        <v>5</v>
      </c>
      <c r="G469" s="3930" t="s">
        <v>109</v>
      </c>
      <c r="H469" s="3932">
        <v>10.07</v>
      </c>
      <c r="I469" s="3933">
        <v>10.07</v>
      </c>
      <c r="J469" s="3934">
        <v>0.22109999999999999</v>
      </c>
      <c r="K469" s="3935">
        <f>ROUND(I469,2)+(ROUND(I469,2)*J469)</f>
        <v>12.296476999999999</v>
      </c>
      <c r="L469" s="3936">
        <f>ROUND(Q469,2)</f>
        <v>61.5</v>
      </c>
      <c r="M469" s="3930" t="s">
        <v>19</v>
      </c>
      <c r="N469" s="3930" t="s">
        <v>68</v>
      </c>
      <c r="O469" s="3930" t="s">
        <v>1216</v>
      </c>
      <c r="P469" s="3937">
        <v>5</v>
      </c>
      <c r="Q469" s="3938">
        <f>ROUND(K469,2)*P469</f>
        <v>61.5</v>
      </c>
    </row>
    <row r="470" ht="45" customHeight="1">
      <c r="A470" s="3939" t="s">
        <v>21</v>
      </c>
      <c r="B470" s="3939" t="s">
        <v>1261</v>
      </c>
      <c r="C470" s="3939" t="s">
        <v>23</v>
      </c>
      <c r="D470" s="3939" t="s">
        <v>1262</v>
      </c>
      <c r="E470" s="3939" t="s">
        <v>1263</v>
      </c>
      <c r="F470" s="3940">
        <f>P470</f>
        <v>2.3999999999999999</v>
      </c>
      <c r="G470" s="3939" t="s">
        <v>109</v>
      </c>
      <c r="H470" s="3941">
        <v>21.710000000000001</v>
      </c>
      <c r="I470" s="3942">
        <v>21.710000000000001</v>
      </c>
      <c r="J470" s="3943">
        <v>0.22109999999999999</v>
      </c>
      <c r="K470" s="3944">
        <f>ROUND(I470,2)+(ROUND(I470,2)*J470)</f>
        <v>26.510081</v>
      </c>
      <c r="L470" s="3945">
        <f>ROUND(Q470,2)</f>
        <v>63.619999999999997</v>
      </c>
      <c r="M470" s="3939" t="s">
        <v>19</v>
      </c>
      <c r="N470" s="3939" t="s">
        <v>68</v>
      </c>
      <c r="O470" s="3939" t="s">
        <v>1216</v>
      </c>
      <c r="P470" s="3946">
        <v>2.3999999999999999</v>
      </c>
      <c r="Q470" s="3947">
        <f>ROUND(K470,2)*P470</f>
        <v>63.624000000000002</v>
      </c>
    </row>
    <row r="471" ht="45" customHeight="1">
      <c r="A471" s="3948" t="s">
        <v>21</v>
      </c>
      <c r="B471" s="3948" t="s">
        <v>1264</v>
      </c>
      <c r="C471" s="3948" t="s">
        <v>23</v>
      </c>
      <c r="D471" s="3948" t="s">
        <v>1265</v>
      </c>
      <c r="E471" s="3948" t="s">
        <v>1266</v>
      </c>
      <c r="F471" s="3949">
        <f>P471</f>
        <v>1</v>
      </c>
      <c r="G471" s="3948" t="s">
        <v>26</v>
      </c>
      <c r="H471" s="3950">
        <v>1846.96</v>
      </c>
      <c r="I471" s="3951">
        <v>1846.96</v>
      </c>
      <c r="J471" s="3952">
        <v>0.22109999999999999</v>
      </c>
      <c r="K471" s="3953">
        <f>ROUND(I471,2)+(ROUND(I471,2)*J471)</f>
        <v>2255.3228559999998</v>
      </c>
      <c r="L471" s="3954">
        <f>ROUND(Q471,2)</f>
        <v>2255.3200000000002</v>
      </c>
      <c r="M471" s="3948" t="s">
        <v>19</v>
      </c>
      <c r="N471" s="3948" t="s">
        <v>68</v>
      </c>
      <c r="O471" s="3948" t="s">
        <v>1216</v>
      </c>
      <c r="P471" s="3955">
        <v>1</v>
      </c>
      <c r="Q471" s="3956">
        <f>ROUND(K471,2)*P471</f>
        <v>2255.3200000000002</v>
      </c>
    </row>
    <row r="472" ht="45" customHeight="1">
      <c r="A472" s="3957" t="s">
        <v>21</v>
      </c>
      <c r="B472" s="3957" t="s">
        <v>1267</v>
      </c>
      <c r="C472" s="3957" t="s">
        <v>61</v>
      </c>
      <c r="D472" s="3957" t="s">
        <v>1268</v>
      </c>
      <c r="E472" s="3957" t="s">
        <v>1269</v>
      </c>
      <c r="F472" s="3958">
        <f>P472</f>
        <v>2.8999999999999999</v>
      </c>
      <c r="G472" s="3957" t="s">
        <v>109</v>
      </c>
      <c r="H472" s="3959">
        <v>48.659999999999997</v>
      </c>
      <c r="I472" s="3960">
        <v>48.659999999999997</v>
      </c>
      <c r="J472" s="3961">
        <v>0.22109999999999999</v>
      </c>
      <c r="K472" s="3962">
        <f>ROUND(I472,2)+(ROUND(I472,2)*J472)</f>
        <v>59.418725999999992</v>
      </c>
      <c r="L472" s="3963">
        <f>ROUND(Q472,2)</f>
        <v>172.31999999999999</v>
      </c>
      <c r="M472" s="3957" t="s">
        <v>19</v>
      </c>
      <c r="N472" s="3957" t="s">
        <v>68</v>
      </c>
      <c r="O472" s="3957" t="s">
        <v>1216</v>
      </c>
      <c r="P472" s="3964">
        <v>2.8999999999999999</v>
      </c>
      <c r="Q472" s="3965">
        <f>ROUND(K472,2)*P472</f>
        <v>172.31800000000001</v>
      </c>
    </row>
    <row r="473" ht="45" customHeight="1">
      <c r="A473" s="3967" t="s">
        <v>17</v>
      </c>
      <c r="B473" s="3967" t="s">
        <v>1270</v>
      </c>
      <c r="C473" s="3967" t="s">
        <v>19</v>
      </c>
      <c r="D473" s="3967" t="s">
        <v>19</v>
      </c>
      <c r="E473" s="3967" t="s">
        <v>1271</v>
      </c>
      <c r="F473" s="3967" t="s">
        <v>19</v>
      </c>
      <c r="G473" s="3967" t="s">
        <v>19</v>
      </c>
      <c r="H473" s="3967" t="s">
        <v>19</v>
      </c>
      <c r="I473" s="3967" t="s">
        <v>19</v>
      </c>
      <c r="J473" s="3967" t="s">
        <v>19</v>
      </c>
      <c r="K473" s="3967" t="s">
        <v>19</v>
      </c>
      <c r="L473" s="3968">
        <f>ROUND(L474,2)</f>
        <v>97.150000000000006</v>
      </c>
      <c r="M473" s="3967" t="s">
        <v>19</v>
      </c>
      <c r="N473" s="3967" t="s">
        <v>19</v>
      </c>
      <c r="O473" s="3967" t="s">
        <v>19</v>
      </c>
      <c r="P473" s="3967" t="s">
        <v>19</v>
      </c>
      <c r="Q473" s="3967" t="s">
        <v>19</v>
      </c>
    </row>
    <row r="474" ht="45" customHeight="1">
      <c r="A474" s="3969" t="s">
        <v>21</v>
      </c>
      <c r="B474" s="3969" t="s">
        <v>1272</v>
      </c>
      <c r="C474" s="3969" t="s">
        <v>61</v>
      </c>
      <c r="D474" s="3969" t="s">
        <v>1273</v>
      </c>
      <c r="E474" s="3969" t="s">
        <v>1274</v>
      </c>
      <c r="F474" s="3970">
        <f>P474</f>
        <v>5.9199999999999999</v>
      </c>
      <c r="G474" s="3969" t="s">
        <v>42</v>
      </c>
      <c r="H474" s="3971">
        <v>13.44</v>
      </c>
      <c r="I474" s="3972">
        <v>13.44</v>
      </c>
      <c r="J474" s="3973">
        <v>0.22109999999999999</v>
      </c>
      <c r="K474" s="3974">
        <f>ROUND(I474,2)+(ROUND(I474,2)*J474)</f>
        <v>16.411583999999998</v>
      </c>
      <c r="L474" s="3975">
        <f>ROUND(Q474,2)</f>
        <v>97.150000000000006</v>
      </c>
      <c r="M474" s="3969" t="s">
        <v>19</v>
      </c>
      <c r="N474" s="3969" t="s">
        <v>68</v>
      </c>
      <c r="O474" s="3969" t="s">
        <v>1216</v>
      </c>
      <c r="P474" s="3976">
        <v>5.9199999999999999</v>
      </c>
      <c r="Q474" s="3977">
        <f>ROUND(K474,2)*P474</f>
        <v>97.147199999999998</v>
      </c>
    </row>
    <row r="475" ht="45" customHeight="1">
      <c r="A475" s="3979" t="s">
        <v>17</v>
      </c>
      <c r="B475" s="3979" t="s">
        <v>1275</v>
      </c>
      <c r="C475" s="3979" t="s">
        <v>19</v>
      </c>
      <c r="D475" s="3979" t="s">
        <v>19</v>
      </c>
      <c r="E475" s="3979" t="s">
        <v>1276</v>
      </c>
      <c r="F475" s="3979" t="s">
        <v>19</v>
      </c>
      <c r="G475" s="3979" t="s">
        <v>19</v>
      </c>
      <c r="H475" s="3979" t="s">
        <v>19</v>
      </c>
      <c r="I475" s="3979" t="s">
        <v>19</v>
      </c>
      <c r="J475" s="3979" t="s">
        <v>19</v>
      </c>
      <c r="K475" s="3979" t="s">
        <v>19</v>
      </c>
      <c r="L475" s="3980">
        <f>ROUND(L476,2)</f>
        <v>1631.1700000000001</v>
      </c>
      <c r="M475" s="3979" t="s">
        <v>19</v>
      </c>
      <c r="N475" s="3979" t="s">
        <v>19</v>
      </c>
      <c r="O475" s="3979" t="s">
        <v>19</v>
      </c>
      <c r="P475" s="3979" t="s">
        <v>19</v>
      </c>
      <c r="Q475" s="3979" t="s">
        <v>19</v>
      </c>
    </row>
    <row r="476" ht="45" customHeight="1">
      <c r="A476" s="3981" t="s">
        <v>21</v>
      </c>
      <c r="B476" s="3981" t="s">
        <v>1277</v>
      </c>
      <c r="C476" s="3981" t="s">
        <v>33</v>
      </c>
      <c r="D476" s="3981" t="s">
        <v>1278</v>
      </c>
      <c r="E476" s="3981" t="s">
        <v>1279</v>
      </c>
      <c r="F476" s="3982">
        <f>P476</f>
        <v>1</v>
      </c>
      <c r="G476" s="3981" t="s">
        <v>26</v>
      </c>
      <c r="H476" s="3983">
        <v>1335.8199999999999</v>
      </c>
      <c r="I476" s="3984">
        <v>1335.8199999999999</v>
      </c>
      <c r="J476" s="3985">
        <v>0.22109999999999999</v>
      </c>
      <c r="K476" s="3986">
        <f>ROUND(I476,2)+(ROUND(I476,2)*J476)</f>
        <v>1631.1698019999999</v>
      </c>
      <c r="L476" s="3987">
        <f>ROUND(Q476,2)</f>
        <v>1631.1700000000001</v>
      </c>
      <c r="M476" s="3981" t="s">
        <v>19</v>
      </c>
      <c r="N476" s="3981" t="s">
        <v>68</v>
      </c>
      <c r="O476" s="3981" t="s">
        <v>1216</v>
      </c>
      <c r="P476" s="3988">
        <v>1</v>
      </c>
      <c r="Q476" s="3989">
        <f>ROUND(K476,2)*P476</f>
        <v>1631.1700000000001</v>
      </c>
    </row>
    <row r="477" ht="45" customHeight="1">
      <c r="A477" s="3991" t="s">
        <v>17</v>
      </c>
      <c r="B477" s="3991" t="s">
        <v>1280</v>
      </c>
      <c r="C477" s="3991" t="s">
        <v>19</v>
      </c>
      <c r="D477" s="3991" t="s">
        <v>19</v>
      </c>
      <c r="E477" s="3991" t="s">
        <v>1281</v>
      </c>
      <c r="F477" s="3991" t="s">
        <v>19</v>
      </c>
      <c r="G477" s="3991" t="s">
        <v>19</v>
      </c>
      <c r="H477" s="3991" t="s">
        <v>19</v>
      </c>
      <c r="I477" s="3991" t="s">
        <v>19</v>
      </c>
      <c r="J477" s="3991" t="s">
        <v>19</v>
      </c>
      <c r="K477" s="3991" t="s">
        <v>19</v>
      </c>
      <c r="L477" s="3992">
        <f>ROUND(L478,2)+ROUND(L479,2)+ROUND(L480,2)+ROUND(L481,2)+ROUND(L482,2)+ROUND(L483,2)+ROUND(L484,2)+ROUND(L485,2)+ROUND(L486,2)+ROUND(L487,2)+ROUND(L488,2)+ROUND(L489,2)+ROUND(L490,2)+ROUND(L491,2)+ROUND(L492,2)+ROUND(L493,2)+ROUND(L494,2)+ROUND(L495,2)+ROUND(L496,2)+ROUND(L497,2)+ROUND(L498,2)+ROUND(L499,2)+ROUND(L500,2)+ROUND(L501,2)</f>
        <v>151231.91999999998</v>
      </c>
      <c r="M477" s="3991" t="s">
        <v>19</v>
      </c>
      <c r="N477" s="3991" t="s">
        <v>19</v>
      </c>
      <c r="O477" s="3991" t="s">
        <v>19</v>
      </c>
      <c r="P477" s="3991" t="s">
        <v>19</v>
      </c>
      <c r="Q477" s="3991" t="s">
        <v>19</v>
      </c>
    </row>
    <row r="478" ht="45" customHeight="1">
      <c r="A478" s="3993" t="s">
        <v>21</v>
      </c>
      <c r="B478" s="3993" t="s">
        <v>1282</v>
      </c>
      <c r="C478" s="3993" t="s">
        <v>33</v>
      </c>
      <c r="D478" s="3993" t="s">
        <v>1283</v>
      </c>
      <c r="E478" s="3993" t="s">
        <v>1284</v>
      </c>
      <c r="F478" s="3994">
        <f>P478</f>
        <v>5</v>
      </c>
      <c r="G478" s="3993" t="s">
        <v>26</v>
      </c>
      <c r="H478" s="3995">
        <v>113.45</v>
      </c>
      <c r="I478" s="3996">
        <v>113.45</v>
      </c>
      <c r="J478" s="3997">
        <v>0.22109999999999999</v>
      </c>
      <c r="K478" s="3998">
        <f>ROUND(I478,2)+(ROUND(I478,2)*J478)</f>
        <v>138.533795</v>
      </c>
      <c r="L478" s="3999">
        <f>ROUND(Q478,2)</f>
        <v>692.64999999999998</v>
      </c>
      <c r="M478" s="3993" t="s">
        <v>19</v>
      </c>
      <c r="N478" s="3993" t="s">
        <v>18</v>
      </c>
      <c r="O478" s="3993" t="s">
        <v>27</v>
      </c>
      <c r="P478" s="4000">
        <v>5</v>
      </c>
      <c r="Q478" s="4001">
        <f>ROUND(K478,2)*P478</f>
        <v>692.64999999999998</v>
      </c>
    </row>
    <row r="479" ht="45" customHeight="1">
      <c r="A479" s="4002" t="s">
        <v>21</v>
      </c>
      <c r="B479" s="4002" t="s">
        <v>1285</v>
      </c>
      <c r="C479" s="4002" t="s">
        <v>23</v>
      </c>
      <c r="D479" s="4002" t="s">
        <v>1286</v>
      </c>
      <c r="E479" s="4002" t="s">
        <v>1287</v>
      </c>
      <c r="F479" s="4003">
        <f>P479</f>
        <v>1</v>
      </c>
      <c r="G479" s="4002" t="s">
        <v>26</v>
      </c>
      <c r="H479" s="4004">
        <v>52.259999999999998</v>
      </c>
      <c r="I479" s="4005">
        <v>52.259999999999998</v>
      </c>
      <c r="J479" s="4006">
        <v>0.22109999999999999</v>
      </c>
      <c r="K479" s="4007">
        <f>ROUND(I479,2)+(ROUND(I479,2)*J479)</f>
        <v>63.814685999999995</v>
      </c>
      <c r="L479" s="4008">
        <f>ROUND(Q479,2)</f>
        <v>63.810000000000002</v>
      </c>
      <c r="M479" s="4002" t="s">
        <v>19</v>
      </c>
      <c r="N479" s="4002" t="s">
        <v>18</v>
      </c>
      <c r="O479" s="4002" t="s">
        <v>27</v>
      </c>
      <c r="P479" s="4009">
        <v>1</v>
      </c>
      <c r="Q479" s="4010">
        <f>ROUND(K479,2)*P479</f>
        <v>63.810000000000002</v>
      </c>
    </row>
    <row r="480" ht="45" customHeight="1">
      <c r="A480" s="4011" t="s">
        <v>21</v>
      </c>
      <c r="B480" s="4011" t="s">
        <v>1288</v>
      </c>
      <c r="C480" s="4011" t="s">
        <v>23</v>
      </c>
      <c r="D480" s="4011" t="s">
        <v>1289</v>
      </c>
      <c r="E480" s="4011" t="s">
        <v>1290</v>
      </c>
      <c r="F480" s="4012">
        <f>P480</f>
        <v>6</v>
      </c>
      <c r="G480" s="4011" t="s">
        <v>26</v>
      </c>
      <c r="H480" s="4013">
        <v>51.689999999999998</v>
      </c>
      <c r="I480" s="4014">
        <v>51.689999999999998</v>
      </c>
      <c r="J480" s="4015">
        <v>0.22109999999999999</v>
      </c>
      <c r="K480" s="4016">
        <f>ROUND(I480,2)+(ROUND(I480,2)*J480)</f>
        <v>63.118658999999994</v>
      </c>
      <c r="L480" s="4017">
        <f>ROUND(Q480,2)</f>
        <v>378.72000000000003</v>
      </c>
      <c r="M480" s="4011" t="s">
        <v>19</v>
      </c>
      <c r="N480" s="4011" t="s">
        <v>18</v>
      </c>
      <c r="O480" s="4011" t="s">
        <v>27</v>
      </c>
      <c r="P480" s="4018">
        <v>6</v>
      </c>
      <c r="Q480" s="4019">
        <f>ROUND(K480,2)*P480</f>
        <v>378.71999999999997</v>
      </c>
    </row>
    <row r="481" ht="45" customHeight="1">
      <c r="A481" s="4020" t="s">
        <v>21</v>
      </c>
      <c r="B481" s="4020" t="s">
        <v>1291</v>
      </c>
      <c r="C481" s="4020" t="s">
        <v>23</v>
      </c>
      <c r="D481" s="4020" t="s">
        <v>1292</v>
      </c>
      <c r="E481" s="4020" t="s">
        <v>1293</v>
      </c>
      <c r="F481" s="4021">
        <f>P481</f>
        <v>1</v>
      </c>
      <c r="G481" s="4020" t="s">
        <v>26</v>
      </c>
      <c r="H481" s="4022">
        <v>52.259999999999998</v>
      </c>
      <c r="I481" s="4023">
        <v>52.259999999999998</v>
      </c>
      <c r="J481" s="4024">
        <v>0.22109999999999999</v>
      </c>
      <c r="K481" s="4025">
        <f>ROUND(I481,2)+(ROUND(I481,2)*J481)</f>
        <v>63.814685999999995</v>
      </c>
      <c r="L481" s="4026">
        <f>ROUND(Q481,2)</f>
        <v>63.810000000000002</v>
      </c>
      <c r="M481" s="4020" t="s">
        <v>19</v>
      </c>
      <c r="N481" s="4020" t="s">
        <v>18</v>
      </c>
      <c r="O481" s="4020" t="s">
        <v>27</v>
      </c>
      <c r="P481" s="4027">
        <v>1</v>
      </c>
      <c r="Q481" s="4028">
        <f>ROUND(K481,2)*P481</f>
        <v>63.810000000000002</v>
      </c>
    </row>
    <row r="482" ht="45" customHeight="1">
      <c r="A482" s="4029" t="s">
        <v>21</v>
      </c>
      <c r="B482" s="4029" t="s">
        <v>1294</v>
      </c>
      <c r="C482" s="4029" t="s">
        <v>33</v>
      </c>
      <c r="D482" s="4029" t="s">
        <v>1295</v>
      </c>
      <c r="E482" s="4029" t="s">
        <v>1296</v>
      </c>
      <c r="F482" s="4030">
        <f>P482</f>
        <v>2</v>
      </c>
      <c r="G482" s="4029" t="s">
        <v>26</v>
      </c>
      <c r="H482" s="4031">
        <v>52.259999999999998</v>
      </c>
      <c r="I482" s="4032">
        <v>52.259999999999998</v>
      </c>
      <c r="J482" s="4033">
        <v>0.22109999999999999</v>
      </c>
      <c r="K482" s="4034">
        <f>ROUND(I482,2)+(ROUND(I482,2)*J482)</f>
        <v>63.814685999999995</v>
      </c>
      <c r="L482" s="4035">
        <f>ROUND(Q482,2)</f>
        <v>127.62</v>
      </c>
      <c r="M482" s="4029" t="s">
        <v>19</v>
      </c>
      <c r="N482" s="4029" t="s">
        <v>18</v>
      </c>
      <c r="O482" s="4029" t="s">
        <v>27</v>
      </c>
      <c r="P482" s="4036">
        <v>2</v>
      </c>
      <c r="Q482" s="4037">
        <f>ROUND(K482,2)*P482</f>
        <v>127.62</v>
      </c>
    </row>
    <row r="483" ht="45" customHeight="1">
      <c r="A483" s="4038" t="s">
        <v>21</v>
      </c>
      <c r="B483" s="4038" t="s">
        <v>1297</v>
      </c>
      <c r="C483" s="4038" t="s">
        <v>33</v>
      </c>
      <c r="D483" s="4038" t="s">
        <v>1298</v>
      </c>
      <c r="E483" s="4038" t="s">
        <v>1299</v>
      </c>
      <c r="F483" s="4039">
        <f>P483</f>
        <v>933.46000000000004</v>
      </c>
      <c r="G483" s="4038" t="s">
        <v>42</v>
      </c>
      <c r="H483" s="4040">
        <v>36.240000000000002</v>
      </c>
      <c r="I483" s="4041">
        <v>36.240000000000002</v>
      </c>
      <c r="J483" s="4042">
        <v>0.22109999999999999</v>
      </c>
      <c r="K483" s="4043">
        <f>ROUND(I483,2)+(ROUND(I483,2)*J483)</f>
        <v>44.252664000000003</v>
      </c>
      <c r="L483" s="4044">
        <f>ROUND(Q483,2)</f>
        <v>41305.610000000001</v>
      </c>
      <c r="M483" s="4038" t="s">
        <v>19</v>
      </c>
      <c r="N483" s="4038" t="s">
        <v>18</v>
      </c>
      <c r="O483" s="4038" t="s">
        <v>27</v>
      </c>
      <c r="P483" s="4045">
        <v>933.46000000000004</v>
      </c>
      <c r="Q483" s="4046">
        <f>ROUND(K483,2)*P483</f>
        <v>41305.605000000003</v>
      </c>
    </row>
    <row r="484" ht="45" customHeight="1">
      <c r="A484" s="4047" t="s">
        <v>21</v>
      </c>
      <c r="B484" s="4047" t="s">
        <v>1300</v>
      </c>
      <c r="C484" s="4047" t="s">
        <v>33</v>
      </c>
      <c r="D484" s="4047" t="s">
        <v>1301</v>
      </c>
      <c r="E484" s="4047" t="s">
        <v>1302</v>
      </c>
      <c r="F484" s="4048">
        <f>P484</f>
        <v>217.16</v>
      </c>
      <c r="G484" s="4047" t="s">
        <v>42</v>
      </c>
      <c r="H484" s="4049">
        <v>147.52000000000001</v>
      </c>
      <c r="I484" s="4050">
        <v>147.52000000000001</v>
      </c>
      <c r="J484" s="4051">
        <v>0.22109999999999999</v>
      </c>
      <c r="K484" s="4052">
        <f>ROUND(I484,2)+(ROUND(I484,2)*J484)</f>
        <v>180.136672</v>
      </c>
      <c r="L484" s="4053">
        <f>ROUND(Q484,2)</f>
        <v>39119.199999999997</v>
      </c>
      <c r="M484" s="4047" t="s">
        <v>19</v>
      </c>
      <c r="N484" s="4047" t="s">
        <v>18</v>
      </c>
      <c r="O484" s="4047" t="s">
        <v>27</v>
      </c>
      <c r="P484" s="4054">
        <v>217.16</v>
      </c>
      <c r="Q484" s="4055">
        <f>ROUND(K484,2)*P484</f>
        <v>39119.202399999995</v>
      </c>
    </row>
    <row r="485" ht="45" customHeight="1">
      <c r="A485" s="4056" t="s">
        <v>21</v>
      </c>
      <c r="B485" s="4056" t="s">
        <v>1303</v>
      </c>
      <c r="C485" s="4056" t="s">
        <v>33</v>
      </c>
      <c r="D485" s="4056" t="s">
        <v>1304</v>
      </c>
      <c r="E485" s="4056" t="s">
        <v>1305</v>
      </c>
      <c r="F485" s="4057">
        <f>P485</f>
        <v>20.879999999999999</v>
      </c>
      <c r="G485" s="4056" t="s">
        <v>109</v>
      </c>
      <c r="H485" s="4058">
        <v>16.66</v>
      </c>
      <c r="I485" s="4059">
        <v>16.66</v>
      </c>
      <c r="J485" s="4060">
        <v>0.22109999999999999</v>
      </c>
      <c r="K485" s="4061">
        <f>ROUND(I485,2)+(ROUND(I485,2)*J485)</f>
        <v>20.343526000000001</v>
      </c>
      <c r="L485" s="4062">
        <f>ROUND(Q485,2)</f>
        <v>424.69999999999999</v>
      </c>
      <c r="M485" s="4056" t="s">
        <v>19</v>
      </c>
      <c r="N485" s="4056" t="s">
        <v>18</v>
      </c>
      <c r="O485" s="4056" t="s">
        <v>27</v>
      </c>
      <c r="P485" s="4063">
        <v>20.879999999999999</v>
      </c>
      <c r="Q485" s="4064">
        <f>ROUND(K485,2)*P485</f>
        <v>424.69919999999996</v>
      </c>
    </row>
    <row r="486" ht="45" customHeight="1">
      <c r="A486" s="4065" t="s">
        <v>21</v>
      </c>
      <c r="B486" s="4065" t="s">
        <v>1306</v>
      </c>
      <c r="C486" s="4065" t="s">
        <v>33</v>
      </c>
      <c r="D486" s="4065" t="s">
        <v>1307</v>
      </c>
      <c r="E486" s="4065" t="s">
        <v>1308</v>
      </c>
      <c r="F486" s="4066">
        <f>P486</f>
        <v>300</v>
      </c>
      <c r="G486" s="4065" t="s">
        <v>1309</v>
      </c>
      <c r="H486" s="4067">
        <v>1.0600000000000001</v>
      </c>
      <c r="I486" s="4068">
        <v>1.0600000000000001</v>
      </c>
      <c r="J486" s="4069">
        <v>0.22109999999999999</v>
      </c>
      <c r="K486" s="4070">
        <f>ROUND(I486,2)+(ROUND(I486,2)*J486)</f>
        <v>1.2943660000000001</v>
      </c>
      <c r="L486" s="4071">
        <f>ROUND(Q486,2)</f>
        <v>387</v>
      </c>
      <c r="M486" s="4065" t="s">
        <v>19</v>
      </c>
      <c r="N486" s="4065" t="s">
        <v>18</v>
      </c>
      <c r="O486" s="4065" t="s">
        <v>27</v>
      </c>
      <c r="P486" s="4072">
        <v>300</v>
      </c>
      <c r="Q486" s="4073">
        <f>ROUND(K486,2)*P486</f>
        <v>387</v>
      </c>
    </row>
    <row r="487" ht="45" customHeight="1">
      <c r="A487" s="4074" t="s">
        <v>21</v>
      </c>
      <c r="B487" s="4074" t="s">
        <v>1310</v>
      </c>
      <c r="C487" s="4074" t="s">
        <v>33</v>
      </c>
      <c r="D487" s="4074" t="s">
        <v>1311</v>
      </c>
      <c r="E487" s="4074" t="s">
        <v>1312</v>
      </c>
      <c r="F487" s="4075">
        <f>P487</f>
        <v>52</v>
      </c>
      <c r="G487" s="4074" t="s">
        <v>26</v>
      </c>
      <c r="H487" s="4076">
        <v>25.59</v>
      </c>
      <c r="I487" s="4077">
        <v>25.59</v>
      </c>
      <c r="J487" s="4078">
        <v>0.22109999999999999</v>
      </c>
      <c r="K487" s="4079">
        <f>ROUND(I487,2)+(ROUND(I487,2)*J487)</f>
        <v>31.247948999999998</v>
      </c>
      <c r="L487" s="4080">
        <f>ROUND(Q487,2)</f>
        <v>1625</v>
      </c>
      <c r="M487" s="4074" t="s">
        <v>19</v>
      </c>
      <c r="N487" s="4074" t="s">
        <v>18</v>
      </c>
      <c r="O487" s="4074" t="s">
        <v>27</v>
      </c>
      <c r="P487" s="4081">
        <v>52</v>
      </c>
      <c r="Q487" s="4082">
        <f>ROUND(K487,2)*P487</f>
        <v>1625</v>
      </c>
    </row>
    <row r="488" ht="45" customHeight="1">
      <c r="A488" s="4083" t="s">
        <v>21</v>
      </c>
      <c r="B488" s="4083" t="s">
        <v>1313</v>
      </c>
      <c r="C488" s="4083" t="s">
        <v>33</v>
      </c>
      <c r="D488" s="4083" t="s">
        <v>1314</v>
      </c>
      <c r="E488" s="4083" t="s">
        <v>1315</v>
      </c>
      <c r="F488" s="4084">
        <f>P488</f>
        <v>39.090000000000003</v>
      </c>
      <c r="G488" s="4083" t="s">
        <v>64</v>
      </c>
      <c r="H488" s="4085">
        <v>214.91999999999999</v>
      </c>
      <c r="I488" s="4086">
        <v>214.91999999999999</v>
      </c>
      <c r="J488" s="4087">
        <v>0.22109999999999999</v>
      </c>
      <c r="K488" s="4088">
        <f>ROUND(I488,2)+(ROUND(I488,2)*J488)</f>
        <v>262.43881199999998</v>
      </c>
      <c r="L488" s="4089">
        <f>ROUND(Q488,2)</f>
        <v>10258.780000000001</v>
      </c>
      <c r="M488" s="4083" t="s">
        <v>19</v>
      </c>
      <c r="N488" s="4083" t="s">
        <v>18</v>
      </c>
      <c r="O488" s="4083" t="s">
        <v>27</v>
      </c>
      <c r="P488" s="4090">
        <v>39.090000000000003</v>
      </c>
      <c r="Q488" s="4091">
        <f>ROUND(K488,2)*P488</f>
        <v>10258.779600000002</v>
      </c>
    </row>
    <row r="489" ht="45" customHeight="1">
      <c r="A489" s="4092" t="s">
        <v>21</v>
      </c>
      <c r="B489" s="4092" t="s">
        <v>1316</v>
      </c>
      <c r="C489" s="4092" t="s">
        <v>33</v>
      </c>
      <c r="D489" s="4092" t="s">
        <v>1317</v>
      </c>
      <c r="E489" s="4092" t="s">
        <v>1318</v>
      </c>
      <c r="F489" s="4093">
        <f>P489</f>
        <v>39.090000000000003</v>
      </c>
      <c r="G489" s="4092" t="s">
        <v>64</v>
      </c>
      <c r="H489" s="4094">
        <v>229.81</v>
      </c>
      <c r="I489" s="4095">
        <v>229.81</v>
      </c>
      <c r="J489" s="4096">
        <v>0.22109999999999999</v>
      </c>
      <c r="K489" s="4097">
        <f>ROUND(I489,2)+(ROUND(I489,2)*J489)</f>
        <v>280.620991</v>
      </c>
      <c r="L489" s="4098">
        <f>ROUND(Q489,2)</f>
        <v>10969.440000000001</v>
      </c>
      <c r="M489" s="4092" t="s">
        <v>19</v>
      </c>
      <c r="N489" s="4092" t="s">
        <v>18</v>
      </c>
      <c r="O489" s="4092" t="s">
        <v>27</v>
      </c>
      <c r="P489" s="4099">
        <v>39.090000000000003</v>
      </c>
      <c r="Q489" s="4100">
        <f>ROUND(K489,2)*P489</f>
        <v>10969.435800000001</v>
      </c>
    </row>
    <row r="490" ht="45" customHeight="1">
      <c r="A490" s="4101" t="s">
        <v>21</v>
      </c>
      <c r="B490" s="4101" t="s">
        <v>1319</v>
      </c>
      <c r="C490" s="4101" t="s">
        <v>33</v>
      </c>
      <c r="D490" s="4101" t="s">
        <v>1320</v>
      </c>
      <c r="E490" s="4101" t="s">
        <v>1321</v>
      </c>
      <c r="F490" s="4102">
        <f>P490</f>
        <v>17</v>
      </c>
      <c r="G490" s="4101" t="s">
        <v>26</v>
      </c>
      <c r="H490" s="4103">
        <v>166.06999999999999</v>
      </c>
      <c r="I490" s="4104">
        <v>166.06999999999999</v>
      </c>
      <c r="J490" s="4105">
        <v>0.22109999999999999</v>
      </c>
      <c r="K490" s="4106">
        <f>ROUND(I490,2)+(ROUND(I490,2)*J490)</f>
        <v>202.78807699999999</v>
      </c>
      <c r="L490" s="4107">
        <f>ROUND(Q490,2)</f>
        <v>3447.4299999999998</v>
      </c>
      <c r="M490" s="4101" t="s">
        <v>19</v>
      </c>
      <c r="N490" s="4101" t="s">
        <v>18</v>
      </c>
      <c r="O490" s="4101" t="s">
        <v>27</v>
      </c>
      <c r="P490" s="4108">
        <v>17</v>
      </c>
      <c r="Q490" s="4109">
        <f>ROUND(K490,2)*P490</f>
        <v>3447.4299999999998</v>
      </c>
    </row>
    <row r="491" ht="45" customHeight="1">
      <c r="A491" s="4110" t="s">
        <v>21</v>
      </c>
      <c r="B491" s="4110" t="s">
        <v>1322</v>
      </c>
      <c r="C491" s="4110" t="s">
        <v>33</v>
      </c>
      <c r="D491" s="4110" t="s">
        <v>1323</v>
      </c>
      <c r="E491" s="4110" t="s">
        <v>1324</v>
      </c>
      <c r="F491" s="4111">
        <f>P491</f>
        <v>42</v>
      </c>
      <c r="G491" s="4110" t="s">
        <v>26</v>
      </c>
      <c r="H491" s="4112">
        <v>40.030000000000001</v>
      </c>
      <c r="I491" s="4113">
        <v>40.030000000000001</v>
      </c>
      <c r="J491" s="4114">
        <v>0.22109999999999999</v>
      </c>
      <c r="K491" s="4115">
        <f>ROUND(I491,2)+(ROUND(I491,2)*J491)</f>
        <v>48.880633000000003</v>
      </c>
      <c r="L491" s="4116">
        <f>ROUND(Q491,2)</f>
        <v>2052.96</v>
      </c>
      <c r="M491" s="4110" t="s">
        <v>19</v>
      </c>
      <c r="N491" s="4110" t="s">
        <v>18</v>
      </c>
      <c r="O491" s="4110" t="s">
        <v>27</v>
      </c>
      <c r="P491" s="4117">
        <v>42</v>
      </c>
      <c r="Q491" s="4118">
        <f>ROUND(K491,2)*P491</f>
        <v>2052.96</v>
      </c>
    </row>
    <row r="492" ht="45" customHeight="1">
      <c r="A492" s="4119" t="s">
        <v>21</v>
      </c>
      <c r="B492" s="4119" t="s">
        <v>1325</v>
      </c>
      <c r="C492" s="4119" t="s">
        <v>33</v>
      </c>
      <c r="D492" s="4119" t="s">
        <v>1326</v>
      </c>
      <c r="E492" s="4119" t="s">
        <v>1327</v>
      </c>
      <c r="F492" s="4120">
        <f>P492</f>
        <v>80</v>
      </c>
      <c r="G492" s="4119" t="s">
        <v>26</v>
      </c>
      <c r="H492" s="4121">
        <v>50.859999999999999</v>
      </c>
      <c r="I492" s="4122">
        <v>50.859999999999999</v>
      </c>
      <c r="J492" s="4123">
        <v>0.22109999999999999</v>
      </c>
      <c r="K492" s="4124">
        <f>ROUND(I492,2)+(ROUND(I492,2)*J492)</f>
        <v>62.105145999999998</v>
      </c>
      <c r="L492" s="4125">
        <f>ROUND(Q492,2)</f>
        <v>4968.8000000000002</v>
      </c>
      <c r="M492" s="4119" t="s">
        <v>19</v>
      </c>
      <c r="N492" s="4119" t="s">
        <v>18</v>
      </c>
      <c r="O492" s="4119" t="s">
        <v>27</v>
      </c>
      <c r="P492" s="4126">
        <v>80</v>
      </c>
      <c r="Q492" s="4127">
        <f>ROUND(K492,2)*P492</f>
        <v>4968.8000000000002</v>
      </c>
    </row>
    <row r="493" ht="45" customHeight="1">
      <c r="A493" s="4128" t="s">
        <v>21</v>
      </c>
      <c r="B493" s="4128" t="s">
        <v>1328</v>
      </c>
      <c r="C493" s="4128" t="s">
        <v>33</v>
      </c>
      <c r="D493" s="4128" t="s">
        <v>1329</v>
      </c>
      <c r="E493" s="4128" t="s">
        <v>1330</v>
      </c>
      <c r="F493" s="4129">
        <f>P493</f>
        <v>1</v>
      </c>
      <c r="G493" s="4128" t="s">
        <v>26</v>
      </c>
      <c r="H493" s="4130">
        <v>119.84</v>
      </c>
      <c r="I493" s="4131">
        <v>119.84</v>
      </c>
      <c r="J493" s="4132">
        <v>0.22109999999999999</v>
      </c>
      <c r="K493" s="4133">
        <f>ROUND(I493,2)+(ROUND(I493,2)*J493)</f>
        <v>146.336624</v>
      </c>
      <c r="L493" s="4134">
        <f>ROUND(Q493,2)</f>
        <v>146.34</v>
      </c>
      <c r="M493" s="4128" t="s">
        <v>19</v>
      </c>
      <c r="N493" s="4128" t="s">
        <v>18</v>
      </c>
      <c r="O493" s="4128" t="s">
        <v>27</v>
      </c>
      <c r="P493" s="4135">
        <v>1</v>
      </c>
      <c r="Q493" s="4136">
        <f>ROUND(K493,2)*P493</f>
        <v>146.34</v>
      </c>
    </row>
    <row r="494" ht="45" customHeight="1">
      <c r="A494" s="4137" t="s">
        <v>21</v>
      </c>
      <c r="B494" s="4137" t="s">
        <v>1331</v>
      </c>
      <c r="C494" s="4137" t="s">
        <v>33</v>
      </c>
      <c r="D494" s="4137" t="s">
        <v>1332</v>
      </c>
      <c r="E494" s="4137" t="s">
        <v>1333</v>
      </c>
      <c r="F494" s="4138">
        <f>P494</f>
        <v>2</v>
      </c>
      <c r="G494" s="4137" t="s">
        <v>26</v>
      </c>
      <c r="H494" s="4139">
        <v>80.730000000000004</v>
      </c>
      <c r="I494" s="4140">
        <v>80.730000000000004</v>
      </c>
      <c r="J494" s="4141">
        <v>0.22109999999999999</v>
      </c>
      <c r="K494" s="4142">
        <f>ROUND(I494,2)+(ROUND(I494,2)*J494)</f>
        <v>98.579402999999999</v>
      </c>
      <c r="L494" s="4143">
        <f>ROUND(Q494,2)</f>
        <v>197.16</v>
      </c>
      <c r="M494" s="4137" t="s">
        <v>19</v>
      </c>
      <c r="N494" s="4137" t="s">
        <v>18</v>
      </c>
      <c r="O494" s="4137" t="s">
        <v>27</v>
      </c>
      <c r="P494" s="4144">
        <v>2</v>
      </c>
      <c r="Q494" s="4145">
        <f>ROUND(K494,2)*P494</f>
        <v>197.16</v>
      </c>
    </row>
    <row r="495" ht="45" customHeight="1">
      <c r="A495" s="4146" t="s">
        <v>21</v>
      </c>
      <c r="B495" s="4146" t="s">
        <v>1334</v>
      </c>
      <c r="C495" s="4146" t="s">
        <v>33</v>
      </c>
      <c r="D495" s="4146" t="s">
        <v>1335</v>
      </c>
      <c r="E495" s="4146" t="s">
        <v>1336</v>
      </c>
      <c r="F495" s="4147">
        <f>P495</f>
        <v>4</v>
      </c>
      <c r="G495" s="4146" t="s">
        <v>26</v>
      </c>
      <c r="H495" s="4148">
        <v>133.03</v>
      </c>
      <c r="I495" s="4149">
        <v>133.03</v>
      </c>
      <c r="J495" s="4150">
        <v>0.22109999999999999</v>
      </c>
      <c r="K495" s="4151">
        <f>ROUND(I495,2)+(ROUND(I495,2)*J495)</f>
        <v>162.44293300000001</v>
      </c>
      <c r="L495" s="4152">
        <f>ROUND(Q495,2)</f>
        <v>649.75999999999999</v>
      </c>
      <c r="M495" s="4146" t="s">
        <v>19</v>
      </c>
      <c r="N495" s="4146" t="s">
        <v>18</v>
      </c>
      <c r="O495" s="4146" t="s">
        <v>27</v>
      </c>
      <c r="P495" s="4153">
        <v>4</v>
      </c>
      <c r="Q495" s="4154">
        <f>ROUND(K495,2)*P495</f>
        <v>649.75999999999999</v>
      </c>
    </row>
    <row r="496" ht="45" customHeight="1">
      <c r="A496" s="4155" t="s">
        <v>21</v>
      </c>
      <c r="B496" s="4155" t="s">
        <v>1337</v>
      </c>
      <c r="C496" s="4155" t="s">
        <v>33</v>
      </c>
      <c r="D496" s="4155" t="s">
        <v>1326</v>
      </c>
      <c r="E496" s="4155" t="s">
        <v>1327</v>
      </c>
      <c r="F496" s="4156">
        <f>P496</f>
        <v>80</v>
      </c>
      <c r="G496" s="4155" t="s">
        <v>26</v>
      </c>
      <c r="H496" s="4157">
        <v>50.859999999999999</v>
      </c>
      <c r="I496" s="4158">
        <v>50.859999999999999</v>
      </c>
      <c r="J496" s="4159">
        <v>0.22109999999999999</v>
      </c>
      <c r="K496" s="4160">
        <f>ROUND(I496,2)+(ROUND(I496,2)*J496)</f>
        <v>62.105145999999998</v>
      </c>
      <c r="L496" s="4161">
        <f>ROUND(Q496,2)</f>
        <v>4968.8000000000002</v>
      </c>
      <c r="M496" s="4155" t="s">
        <v>19</v>
      </c>
      <c r="N496" s="4155" t="s">
        <v>18</v>
      </c>
      <c r="O496" s="4155" t="s">
        <v>27</v>
      </c>
      <c r="P496" s="4162">
        <v>80</v>
      </c>
      <c r="Q496" s="4163">
        <f>ROUND(K496,2)*P496</f>
        <v>4968.8000000000002</v>
      </c>
    </row>
    <row r="497" ht="45" customHeight="1">
      <c r="A497" s="4164" t="s">
        <v>21</v>
      </c>
      <c r="B497" s="4164" t="s">
        <v>1338</v>
      </c>
      <c r="C497" s="4164" t="s">
        <v>33</v>
      </c>
      <c r="D497" s="4164" t="s">
        <v>1339</v>
      </c>
      <c r="E497" s="4164" t="s">
        <v>1340</v>
      </c>
      <c r="F497" s="4165">
        <f>P497</f>
        <v>6</v>
      </c>
      <c r="G497" s="4164" t="s">
        <v>26</v>
      </c>
      <c r="H497" s="4166">
        <v>119.84</v>
      </c>
      <c r="I497" s="4167">
        <v>119.84</v>
      </c>
      <c r="J497" s="4168">
        <v>0.22109999999999999</v>
      </c>
      <c r="K497" s="4169">
        <f>ROUND(I497,2)+(ROUND(I497,2)*J497)</f>
        <v>146.336624</v>
      </c>
      <c r="L497" s="4170">
        <f>ROUND(Q497,2)</f>
        <v>878.03999999999996</v>
      </c>
      <c r="M497" s="4164" t="s">
        <v>19</v>
      </c>
      <c r="N497" s="4164" t="s">
        <v>18</v>
      </c>
      <c r="O497" s="4164" t="s">
        <v>27</v>
      </c>
      <c r="P497" s="4171">
        <v>6</v>
      </c>
      <c r="Q497" s="4172">
        <f>ROUND(K497,2)*P497</f>
        <v>878.03999999999996</v>
      </c>
    </row>
    <row r="498" ht="45" customHeight="1">
      <c r="A498" s="4173" t="s">
        <v>21</v>
      </c>
      <c r="B498" s="4173" t="s">
        <v>1341</v>
      </c>
      <c r="C498" s="4173" t="s">
        <v>33</v>
      </c>
      <c r="D498" s="4173" t="s">
        <v>1323</v>
      </c>
      <c r="E498" s="4173" t="s">
        <v>1324</v>
      </c>
      <c r="F498" s="4174">
        <f>P498</f>
        <v>42</v>
      </c>
      <c r="G498" s="4173" t="s">
        <v>26</v>
      </c>
      <c r="H498" s="4175">
        <v>40.030000000000001</v>
      </c>
      <c r="I498" s="4176">
        <v>40.030000000000001</v>
      </c>
      <c r="J498" s="4177">
        <v>0.22109999999999999</v>
      </c>
      <c r="K498" s="4178">
        <f>ROUND(I498,2)+(ROUND(I498,2)*J498)</f>
        <v>48.880633000000003</v>
      </c>
      <c r="L498" s="4179">
        <f>ROUND(Q498,2)</f>
        <v>2052.96</v>
      </c>
      <c r="M498" s="4173" t="s">
        <v>19</v>
      </c>
      <c r="N498" s="4173" t="s">
        <v>18</v>
      </c>
      <c r="O498" s="4173" t="s">
        <v>27</v>
      </c>
      <c r="P498" s="4180">
        <v>42</v>
      </c>
      <c r="Q498" s="4181">
        <f>ROUND(K498,2)*P498</f>
        <v>2052.96</v>
      </c>
    </row>
    <row r="499" ht="45" customHeight="1">
      <c r="A499" s="4182" t="s">
        <v>21</v>
      </c>
      <c r="B499" s="4182" t="s">
        <v>1342</v>
      </c>
      <c r="C499" s="4182" t="s">
        <v>33</v>
      </c>
      <c r="D499" s="4182" t="s">
        <v>1343</v>
      </c>
      <c r="E499" s="4182" t="s">
        <v>1344</v>
      </c>
      <c r="F499" s="4183">
        <f>P499</f>
        <v>262</v>
      </c>
      <c r="G499" s="4182" t="s">
        <v>26</v>
      </c>
      <c r="H499" s="4184">
        <v>27.140000000000001</v>
      </c>
      <c r="I499" s="4185">
        <v>27.140000000000001</v>
      </c>
      <c r="J499" s="4186">
        <v>0.22109999999999999</v>
      </c>
      <c r="K499" s="4187">
        <f>ROUND(I499,2)+(ROUND(I499,2)*J499)</f>
        <v>33.140653999999998</v>
      </c>
      <c r="L499" s="4188">
        <f>ROUND(Q499,2)</f>
        <v>8682.6800000000003</v>
      </c>
      <c r="M499" s="4182" t="s">
        <v>19</v>
      </c>
      <c r="N499" s="4182" t="s">
        <v>18</v>
      </c>
      <c r="O499" s="4182" t="s">
        <v>27</v>
      </c>
      <c r="P499" s="4189">
        <v>262</v>
      </c>
      <c r="Q499" s="4190">
        <f>ROUND(K499,2)*P499</f>
        <v>8682.6800000000003</v>
      </c>
    </row>
    <row r="500" ht="45" customHeight="1">
      <c r="A500" s="4191" t="s">
        <v>21</v>
      </c>
      <c r="B500" s="4191" t="s">
        <v>1345</v>
      </c>
      <c r="C500" s="4191" t="s">
        <v>33</v>
      </c>
      <c r="D500" s="4191" t="s">
        <v>1346</v>
      </c>
      <c r="E500" s="4191" t="s">
        <v>1347</v>
      </c>
      <c r="F500" s="4192">
        <f>P500</f>
        <v>28</v>
      </c>
      <c r="G500" s="4191" t="s">
        <v>26</v>
      </c>
      <c r="H500" s="4193">
        <v>348.44999999999999</v>
      </c>
      <c r="I500" s="4194">
        <v>348.44999999999999</v>
      </c>
      <c r="J500" s="4195">
        <v>0.22109999999999999</v>
      </c>
      <c r="K500" s="4196">
        <f>ROUND(I500,2)+(ROUND(I500,2)*J500)</f>
        <v>425.49229500000001</v>
      </c>
      <c r="L500" s="4197">
        <f>ROUND(Q500,2)</f>
        <v>11913.719999999999</v>
      </c>
      <c r="M500" s="4191" t="s">
        <v>19</v>
      </c>
      <c r="N500" s="4191" t="s">
        <v>18</v>
      </c>
      <c r="O500" s="4191" t="s">
        <v>27</v>
      </c>
      <c r="P500" s="4198">
        <v>28</v>
      </c>
      <c r="Q500" s="4199">
        <f>ROUND(K500,2)*P500</f>
        <v>11913.720000000001</v>
      </c>
    </row>
    <row r="501" ht="45" customHeight="1">
      <c r="A501" s="4200" t="s">
        <v>21</v>
      </c>
      <c r="B501" s="4200" t="s">
        <v>1348</v>
      </c>
      <c r="C501" s="4200" t="s">
        <v>33</v>
      </c>
      <c r="D501" s="4200" t="s">
        <v>1349</v>
      </c>
      <c r="E501" s="4200" t="s">
        <v>1350</v>
      </c>
      <c r="F501" s="4201">
        <f>P501</f>
        <v>3</v>
      </c>
      <c r="G501" s="4200" t="s">
        <v>26</v>
      </c>
      <c r="H501" s="4202">
        <v>1598.8099999999999</v>
      </c>
      <c r="I501" s="4203">
        <v>1598.8099999999999</v>
      </c>
      <c r="J501" s="4204">
        <v>0.22109999999999999</v>
      </c>
      <c r="K501" s="4205">
        <f>ROUND(I501,2)+(ROUND(I501,2)*J501)</f>
        <v>1952.306891</v>
      </c>
      <c r="L501" s="4206">
        <f>ROUND(Q501,2)</f>
        <v>5856.9300000000003</v>
      </c>
      <c r="M501" s="4200" t="s">
        <v>19</v>
      </c>
      <c r="N501" s="4200" t="s">
        <v>18</v>
      </c>
      <c r="O501" s="4200" t="s">
        <v>27</v>
      </c>
      <c r="P501" s="4207">
        <v>3</v>
      </c>
      <c r="Q501" s="4208">
        <f>ROUND(K501,2)*P501</f>
        <v>5856.9300000000003</v>
      </c>
    </row>
    <row r="502" ht="45" customHeight="1">
      <c r="A502" s="4210" t="s">
        <v>19</v>
      </c>
      <c r="B502" s="4210" t="s">
        <v>19</v>
      </c>
      <c r="C502" s="4210" t="s">
        <v>19</v>
      </c>
      <c r="D502" s="4210" t="s">
        <v>19</v>
      </c>
      <c r="E502" s="4210" t="s">
        <v>19</v>
      </c>
      <c r="F502" s="4210" t="s">
        <v>19</v>
      </c>
      <c r="G502" s="4210" t="s">
        <v>19</v>
      </c>
      <c r="H502" s="4210" t="s">
        <v>19</v>
      </c>
      <c r="I502" s="4210" t="s">
        <v>19</v>
      </c>
      <c r="J502" s="4210" t="s">
        <v>19</v>
      </c>
      <c r="K502" s="4210" t="s">
        <v>19</v>
      </c>
      <c r="L502" s="4210" t="s">
        <v>19</v>
      </c>
      <c r="M502" s="4210" t="s">
        <v>19</v>
      </c>
      <c r="N502" s="4210" t="s">
        <v>19</v>
      </c>
      <c r="O502" s="4210" t="s">
        <v>19</v>
      </c>
      <c r="P502" s="4210" t="s">
        <v>1351</v>
      </c>
      <c r="Q502" s="4211">
        <f>L2+L5+L7+L14+L16+L18+L22+L25+L43+L49+L61+L73+L81+L89+L95+L107+L125+L141+L146+L151+L164+L169+L182+L189+L193+L199+L209+L216+L225+L243+L279+L311+L330+L347+L357+L372+L378+L398+L405+L408+L421+L441+L448+L450+L453+L466+L473+L475+L477</f>
        <v>3351310.2299999995</v>
      </c>
    </row>
    <row r="503" ht="45" customHeight="1">
      <c r="A503" s="4213" t="s">
        <v>19</v>
      </c>
      <c r="B503" s="4213" t="s">
        <v>19</v>
      </c>
      <c r="C503" s="4213" t="s">
        <v>19</v>
      </c>
      <c r="D503" s="4213" t="s">
        <v>19</v>
      </c>
      <c r="E503" s="4213" t="s">
        <v>19</v>
      </c>
      <c r="F503" s="4213" t="s">
        <v>19</v>
      </c>
      <c r="G503" s="4213" t="s">
        <v>19</v>
      </c>
      <c r="H503" s="4213" t="s">
        <v>19</v>
      </c>
      <c r="I503" s="4213" t="s">
        <v>19</v>
      </c>
      <c r="J503" s="4213" t="s">
        <v>19</v>
      </c>
      <c r="K503" s="4213" t="s">
        <v>19</v>
      </c>
      <c r="L503" s="4213" t="s">
        <v>19</v>
      </c>
      <c r="M503" s="4213" t="s">
        <v>19</v>
      </c>
      <c r="N503" s="4213" t="s">
        <v>19</v>
      </c>
      <c r="O503" s="4213" t="s">
        <v>19</v>
      </c>
      <c r="P503" s="4213" t="s">
        <v>1352</v>
      </c>
      <c r="Q503" s="4214">
        <f>ROUND(3351310.23,2)-ROUND(Q502,2)</f>
        <v>0</v>
      </c>
    </row>
  </sheetData>
  <pageMargins left="0.69999999999999996" right="0.69999999999999996" top="0.75" bottom="0.75" header="0.29999999999999999" footer="0.2999999999999999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/>
  </sheetViews>
  <sheetFormatPr defaultRowHeight="15"/>
  <cols>
    <col customWidth="1" min="1" max="1" width="15"/>
    <col customWidth="1" min="2" max="2" width="70"/>
    <col customWidth="1" min="3" max="3" width="10"/>
    <col customWidth="1" min="4" max="4" width="20"/>
  </cols>
  <sheetData>
    <row r="1">
      <c r="A1" s="4215" t="s">
        <v>1353</v>
      </c>
      <c r="B1" s="4215" t="s">
        <v>17</v>
      </c>
      <c r="C1" s="4215" t="s">
        <v>1354</v>
      </c>
      <c r="D1" s="4215" t="s">
        <v>1355</v>
      </c>
    </row>
    <row r="2" ht="45" customHeight="1">
      <c r="A2" s="4217" t="s">
        <v>18</v>
      </c>
      <c r="B2" s="4217" t="s">
        <v>20</v>
      </c>
      <c r="C2" s="4217" t="s">
        <v>18</v>
      </c>
      <c r="D2" s="4218">
        <v>0.13449999999999998</v>
      </c>
    </row>
    <row r="3" ht="45" customHeight="1">
      <c r="C3" s="4217" t="s">
        <v>30</v>
      </c>
      <c r="D3" s="4219">
        <v>0.12359999999999999</v>
      </c>
    </row>
    <row r="4" ht="45" customHeight="1">
      <c r="C4" s="4217" t="s">
        <v>37</v>
      </c>
      <c r="D4" s="4220">
        <v>0.12359999999999999</v>
      </c>
    </row>
    <row r="5" ht="45" customHeight="1">
      <c r="C5" s="4217" t="s">
        <v>58</v>
      </c>
      <c r="D5" s="4221">
        <v>0.12359999999999999</v>
      </c>
    </row>
    <row r="6" ht="45" customHeight="1">
      <c r="C6" s="4217" t="s">
        <v>65</v>
      </c>
      <c r="D6" s="4222">
        <v>0.12359999999999999</v>
      </c>
    </row>
    <row r="7" ht="45" customHeight="1">
      <c r="C7" s="4217" t="s">
        <v>68</v>
      </c>
      <c r="D7" s="4223">
        <v>0.12359999999999999</v>
      </c>
    </row>
    <row r="8" ht="45" customHeight="1">
      <c r="C8" s="4217" t="s">
        <v>79</v>
      </c>
      <c r="D8" s="4224">
        <v>0.12359999999999999</v>
      </c>
    </row>
    <row r="9" ht="45" customHeight="1">
      <c r="C9" s="4217" t="s">
        <v>87</v>
      </c>
      <c r="D9" s="4225">
        <v>0.12390000000000001</v>
      </c>
    </row>
    <row r="10" ht="45" customHeight="1">
      <c r="A10" s="4226" t="s">
        <v>30</v>
      </c>
      <c r="B10" s="4226" t="s">
        <v>31</v>
      </c>
      <c r="C10" s="4226" t="s">
        <v>18</v>
      </c>
      <c r="D10" s="4227">
        <v>1</v>
      </c>
    </row>
    <row r="11" ht="45" customHeight="1">
      <c r="A11" s="4228" t="s">
        <v>37</v>
      </c>
      <c r="B11" s="4228" t="s">
        <v>38</v>
      </c>
      <c r="C11" s="4228" t="s">
        <v>18</v>
      </c>
      <c r="D11" s="4229">
        <v>1</v>
      </c>
    </row>
    <row r="12" ht="45" customHeight="1">
      <c r="A12" s="4230" t="s">
        <v>58</v>
      </c>
      <c r="B12" s="4230" t="s">
        <v>59</v>
      </c>
      <c r="C12" s="4230" t="s">
        <v>18</v>
      </c>
      <c r="D12" s="4231">
        <v>1</v>
      </c>
    </row>
    <row r="13" ht="45" customHeight="1">
      <c r="A13" s="4232" t="s">
        <v>65</v>
      </c>
      <c r="B13" s="4232" t="s">
        <v>66</v>
      </c>
      <c r="C13" s="4232" t="s">
        <v>87</v>
      </c>
      <c r="D13" s="4233">
        <v>1</v>
      </c>
    </row>
    <row r="14" ht="45" customHeight="1">
      <c r="A14" s="4234" t="s">
        <v>68</v>
      </c>
      <c r="B14" s="4234" t="s">
        <v>69</v>
      </c>
      <c r="C14" s="4234" t="s">
        <v>87</v>
      </c>
      <c r="D14" s="4235">
        <v>1</v>
      </c>
    </row>
    <row r="15" ht="45" customHeight="1">
      <c r="A15" s="4236" t="s">
        <v>79</v>
      </c>
      <c r="B15" s="4236" t="s">
        <v>80</v>
      </c>
      <c r="C15" s="4236" t="s">
        <v>30</v>
      </c>
      <c r="D15" s="4237">
        <v>0.5</v>
      </c>
    </row>
    <row r="16" ht="45" customHeight="1">
      <c r="C16" s="4236" t="s">
        <v>37</v>
      </c>
      <c r="D16" s="4238">
        <v>0.5</v>
      </c>
    </row>
    <row r="17" ht="45" customHeight="1">
      <c r="A17" s="4239" t="s">
        <v>87</v>
      </c>
      <c r="B17" s="4239" t="s">
        <v>88</v>
      </c>
      <c r="C17" s="4239" t="s">
        <v>30</v>
      </c>
      <c r="D17" s="4240">
        <v>1</v>
      </c>
    </row>
    <row r="18" ht="45" customHeight="1">
      <c r="A18" s="4241" t="s">
        <v>138</v>
      </c>
      <c r="B18" s="4241" t="s">
        <v>139</v>
      </c>
      <c r="C18" s="4241" t="s">
        <v>37</v>
      </c>
      <c r="D18" s="4242">
        <v>1</v>
      </c>
    </row>
    <row r="19" ht="45" customHeight="1">
      <c r="A19" s="4243" t="s">
        <v>155</v>
      </c>
      <c r="B19" s="4243" t="s">
        <v>156</v>
      </c>
      <c r="C19" s="4243" t="s">
        <v>58</v>
      </c>
      <c r="D19" s="4244">
        <v>1</v>
      </c>
    </row>
    <row r="20" ht="45" customHeight="1">
      <c r="A20" s="4245" t="s">
        <v>190</v>
      </c>
      <c r="B20" s="4245" t="s">
        <v>191</v>
      </c>
      <c r="C20" s="4245" t="s">
        <v>58</v>
      </c>
      <c r="D20" s="4246">
        <v>1</v>
      </c>
    </row>
    <row r="21" ht="45" customHeight="1">
      <c r="A21" s="4247" t="s">
        <v>223</v>
      </c>
      <c r="B21" s="4247" t="s">
        <v>224</v>
      </c>
      <c r="C21" s="4247" t="s">
        <v>58</v>
      </c>
      <c r="D21" s="4248">
        <v>1</v>
      </c>
    </row>
    <row r="22" ht="45" customHeight="1">
      <c r="A22" s="4249" t="s">
        <v>245</v>
      </c>
      <c r="B22" s="4249" t="s">
        <v>246</v>
      </c>
      <c r="C22" s="4249" t="s">
        <v>58</v>
      </c>
      <c r="D22" s="4250">
        <v>0.34999999999999998</v>
      </c>
    </row>
    <row r="23" ht="45" customHeight="1">
      <c r="C23" s="4249" t="s">
        <v>65</v>
      </c>
      <c r="D23" s="4251">
        <v>0.34999999999999998</v>
      </c>
    </row>
    <row r="24" ht="45" customHeight="1">
      <c r="C24" s="4249" t="s">
        <v>68</v>
      </c>
      <c r="D24" s="4252">
        <v>0.29999999999999999</v>
      </c>
    </row>
    <row r="25" ht="45" customHeight="1">
      <c r="A25" s="4253" t="s">
        <v>268</v>
      </c>
      <c r="B25" s="4253" t="s">
        <v>269</v>
      </c>
      <c r="C25" s="4253" t="s">
        <v>65</v>
      </c>
      <c r="D25" s="4254">
        <v>1</v>
      </c>
    </row>
    <row r="26" ht="45" customHeight="1">
      <c r="A26" s="4255" t="s">
        <v>281</v>
      </c>
      <c r="B26" s="4255" t="s">
        <v>282</v>
      </c>
      <c r="C26" s="4255" t="s">
        <v>65</v>
      </c>
      <c r="D26" s="4256">
        <v>1</v>
      </c>
    </row>
    <row r="27" ht="45" customHeight="1">
      <c r="A27" s="4257" t="s">
        <v>305</v>
      </c>
      <c r="B27" s="4257" t="s">
        <v>306</v>
      </c>
      <c r="C27" s="4257" t="s">
        <v>68</v>
      </c>
      <c r="D27" s="4258">
        <v>1</v>
      </c>
    </row>
    <row r="28" ht="45" customHeight="1">
      <c r="A28" s="4259" t="s">
        <v>356</v>
      </c>
      <c r="B28" s="4259" t="s">
        <v>357</v>
      </c>
      <c r="C28" s="4259" t="s">
        <v>68</v>
      </c>
      <c r="D28" s="4260">
        <v>1</v>
      </c>
    </row>
    <row r="29" ht="45" customHeight="1">
      <c r="A29" s="4261" t="s">
        <v>403</v>
      </c>
      <c r="B29" s="4261" t="s">
        <v>404</v>
      </c>
      <c r="C29" s="4261" t="s">
        <v>68</v>
      </c>
      <c r="D29" s="4262">
        <v>1</v>
      </c>
    </row>
    <row r="30" ht="45" customHeight="1">
      <c r="A30" s="4263" t="s">
        <v>415</v>
      </c>
      <c r="B30" s="4263" t="s">
        <v>416</v>
      </c>
      <c r="C30" s="4263" t="s">
        <v>68</v>
      </c>
      <c r="D30" s="4264">
        <v>1</v>
      </c>
    </row>
    <row r="31" ht="45" customHeight="1">
      <c r="A31" s="4265" t="s">
        <v>429</v>
      </c>
      <c r="B31" s="4265" t="s">
        <v>430</v>
      </c>
      <c r="C31" s="4265" t="s">
        <v>87</v>
      </c>
      <c r="D31" s="4266">
        <v>1</v>
      </c>
    </row>
    <row r="32" ht="45" customHeight="1">
      <c r="A32" s="4267" t="s">
        <v>465</v>
      </c>
      <c r="B32" s="4267" t="s">
        <v>466</v>
      </c>
      <c r="C32" s="4267" t="s">
        <v>18</v>
      </c>
      <c r="D32" s="4268">
        <v>1</v>
      </c>
    </row>
    <row r="33" ht="45" customHeight="1">
      <c r="A33" s="4269" t="s">
        <v>479</v>
      </c>
      <c r="B33" s="4269" t="s">
        <v>480</v>
      </c>
      <c r="C33" s="4269" t="s">
        <v>79</v>
      </c>
      <c r="D33" s="4270">
        <v>1</v>
      </c>
    </row>
    <row r="34" ht="45" customHeight="1">
      <c r="A34" s="4271" t="s">
        <v>507</v>
      </c>
      <c r="B34" s="4271" t="s">
        <v>508</v>
      </c>
      <c r="C34" s="4271" t="s">
        <v>79</v>
      </c>
      <c r="D34" s="4272">
        <v>1</v>
      </c>
    </row>
    <row r="35" ht="45" customHeight="1">
      <c r="A35" s="4273" t="s">
        <v>523</v>
      </c>
      <c r="B35" s="4273" t="s">
        <v>524</v>
      </c>
      <c r="C35" s="4273" t="s">
        <v>79</v>
      </c>
      <c r="D35" s="4274">
        <v>1</v>
      </c>
    </row>
    <row r="36" ht="45" customHeight="1">
      <c r="A36" s="4275" t="s">
        <v>534</v>
      </c>
      <c r="B36" s="4275" t="s">
        <v>535</v>
      </c>
      <c r="C36" s="4275" t="s">
        <v>79</v>
      </c>
      <c r="D36" s="4276">
        <v>1</v>
      </c>
    </row>
    <row r="37" ht="45" customHeight="1">
      <c r="A37" s="4277" t="s">
        <v>551</v>
      </c>
      <c r="B37" s="4277" t="s">
        <v>552</v>
      </c>
      <c r="C37" s="4277" t="s">
        <v>79</v>
      </c>
      <c r="D37" s="4278">
        <v>1</v>
      </c>
    </row>
    <row r="38" ht="45" customHeight="1">
      <c r="A38" s="4279" t="s">
        <v>576</v>
      </c>
      <c r="B38" s="4279" t="s">
        <v>577</v>
      </c>
      <c r="C38" s="4279" t="s">
        <v>79</v>
      </c>
      <c r="D38" s="4280">
        <v>1</v>
      </c>
    </row>
    <row r="39" ht="45" customHeight="1">
      <c r="A39" s="4281" t="s">
        <v>592</v>
      </c>
      <c r="B39" s="4281" t="s">
        <v>593</v>
      </c>
      <c r="C39" s="4281" t="s">
        <v>79</v>
      </c>
      <c r="D39" s="4282">
        <v>1</v>
      </c>
    </row>
    <row r="40" ht="45" customHeight="1">
      <c r="A40" s="4283" t="s">
        <v>616</v>
      </c>
      <c r="B40" s="4283" t="s">
        <v>617</v>
      </c>
      <c r="C40" s="4283" t="s">
        <v>79</v>
      </c>
      <c r="D40" s="4284">
        <v>1</v>
      </c>
    </row>
    <row r="41" ht="45" customHeight="1">
      <c r="A41" s="4285" t="s">
        <v>670</v>
      </c>
      <c r="B41" s="4285" t="s">
        <v>671</v>
      </c>
      <c r="C41" s="4285" t="s">
        <v>79</v>
      </c>
      <c r="D41" s="4286">
        <v>1</v>
      </c>
    </row>
    <row r="42" ht="45" customHeight="1">
      <c r="A42" s="4287" t="s">
        <v>776</v>
      </c>
      <c r="B42" s="4287" t="s">
        <v>777</v>
      </c>
      <c r="C42" s="4287" t="s">
        <v>79</v>
      </c>
      <c r="D42" s="4288">
        <v>1</v>
      </c>
    </row>
    <row r="43" ht="45" customHeight="1">
      <c r="A43" s="4289" t="s">
        <v>870</v>
      </c>
      <c r="B43" s="4289" t="s">
        <v>871</v>
      </c>
      <c r="C43" s="4289" t="s">
        <v>79</v>
      </c>
      <c r="D43" s="4290">
        <v>1</v>
      </c>
    </row>
    <row r="44" ht="45" customHeight="1">
      <c r="A44" s="4291" t="s">
        <v>913</v>
      </c>
      <c r="B44" s="4291" t="s">
        <v>914</v>
      </c>
      <c r="C44" s="4291" t="s">
        <v>79</v>
      </c>
      <c r="D44" s="4292">
        <v>1</v>
      </c>
    </row>
    <row r="45" ht="45" customHeight="1">
      <c r="A45" s="4293" t="s">
        <v>936</v>
      </c>
      <c r="B45" s="4293" t="s">
        <v>937</v>
      </c>
      <c r="C45" s="4293" t="s">
        <v>79</v>
      </c>
      <c r="D45" s="4294">
        <v>1</v>
      </c>
    </row>
    <row r="46" ht="45" customHeight="1">
      <c r="A46" s="4295" t="s">
        <v>966</v>
      </c>
      <c r="B46" s="4295" t="s">
        <v>967</v>
      </c>
      <c r="C46" s="4295" t="s">
        <v>79</v>
      </c>
      <c r="D46" s="4296">
        <v>1</v>
      </c>
    </row>
    <row r="47" ht="45" customHeight="1">
      <c r="A47" s="4297" t="s">
        <v>1010</v>
      </c>
      <c r="B47" s="4297" t="s">
        <v>1011</v>
      </c>
      <c r="C47" s="4297" t="s">
        <v>79</v>
      </c>
      <c r="D47" s="4298">
        <v>1</v>
      </c>
    </row>
    <row r="48" ht="45" customHeight="1">
      <c r="A48" s="4299" t="s">
        <v>1027</v>
      </c>
      <c r="B48" s="4299" t="s">
        <v>1028</v>
      </c>
      <c r="C48" s="4299" t="s">
        <v>79</v>
      </c>
      <c r="D48" s="4300">
        <v>1</v>
      </c>
    </row>
    <row r="49" ht="45" customHeight="1">
      <c r="A49" s="4301" t="s">
        <v>1086</v>
      </c>
      <c r="B49" s="4301" t="s">
        <v>1087</v>
      </c>
      <c r="C49" s="4301" t="s">
        <v>79</v>
      </c>
      <c r="D49" s="4302">
        <v>1</v>
      </c>
    </row>
    <row r="50" ht="45" customHeight="1">
      <c r="A50" s="4303" t="s">
        <v>1099</v>
      </c>
      <c r="B50" s="4303" t="s">
        <v>1100</v>
      </c>
      <c r="C50" s="4303" t="s">
        <v>68</v>
      </c>
      <c r="D50" s="4304">
        <v>1</v>
      </c>
    </row>
    <row r="51" ht="45" customHeight="1">
      <c r="A51" s="4305" t="s">
        <v>1109</v>
      </c>
      <c r="B51" s="4305" t="s">
        <v>1110</v>
      </c>
      <c r="C51" s="4305" t="s">
        <v>68</v>
      </c>
      <c r="D51" s="4306">
        <v>1</v>
      </c>
    </row>
    <row r="52" ht="45" customHeight="1">
      <c r="A52" s="4307" t="s">
        <v>1139</v>
      </c>
      <c r="B52" s="4307" t="s">
        <v>1140</v>
      </c>
      <c r="C52" s="4307" t="s">
        <v>65</v>
      </c>
      <c r="D52" s="4308">
        <v>1</v>
      </c>
    </row>
    <row r="53" ht="45" customHeight="1">
      <c r="A53" s="4309" t="s">
        <v>1186</v>
      </c>
      <c r="B53" s="4309" t="s">
        <v>1187</v>
      </c>
      <c r="C53" s="4309" t="s">
        <v>79</v>
      </c>
      <c r="D53" s="4310">
        <v>1</v>
      </c>
    </row>
    <row r="54" ht="45" customHeight="1">
      <c r="A54" s="4311" t="s">
        <v>1202</v>
      </c>
      <c r="B54" s="4311" t="s">
        <v>1203</v>
      </c>
      <c r="C54" s="4311" t="s">
        <v>79</v>
      </c>
      <c r="D54" s="4312">
        <v>1</v>
      </c>
    </row>
    <row r="55" ht="45" customHeight="1">
      <c r="A55" s="4313" t="s">
        <v>1205</v>
      </c>
      <c r="B55" s="4313" t="s">
        <v>1206</v>
      </c>
      <c r="C55" s="4313" t="s">
        <v>87</v>
      </c>
      <c r="D55" s="4314">
        <v>1</v>
      </c>
    </row>
    <row r="56" ht="45" customHeight="1">
      <c r="A56" s="4315" t="s">
        <v>1211</v>
      </c>
      <c r="B56" s="4315" t="s">
        <v>1212</v>
      </c>
      <c r="C56" s="4315" t="s">
        <v>87</v>
      </c>
      <c r="D56" s="4316">
        <v>1</v>
      </c>
    </row>
    <row r="57" ht="45" customHeight="1">
      <c r="A57" s="4317" t="s">
        <v>1250</v>
      </c>
      <c r="B57" s="4317" t="s">
        <v>1251</v>
      </c>
      <c r="C57" s="4317" t="s">
        <v>87</v>
      </c>
      <c r="D57" s="4318">
        <v>1</v>
      </c>
    </row>
    <row r="58" ht="45" customHeight="1">
      <c r="A58" s="4319" t="s">
        <v>1270</v>
      </c>
      <c r="B58" s="4319" t="s">
        <v>1271</v>
      </c>
      <c r="C58" s="4319" t="s">
        <v>87</v>
      </c>
      <c r="D58" s="4320">
        <v>1</v>
      </c>
    </row>
    <row r="59" ht="45" customHeight="1">
      <c r="A59" s="4321" t="s">
        <v>1275</v>
      </c>
      <c r="B59" s="4321" t="s">
        <v>1276</v>
      </c>
      <c r="C59" s="4321" t="s">
        <v>87</v>
      </c>
      <c r="D59" s="4322">
        <v>1</v>
      </c>
    </row>
    <row r="60" ht="45" customHeight="1">
      <c r="A60" s="4323" t="s">
        <v>1280</v>
      </c>
      <c r="B60" s="4323" t="s">
        <v>1281</v>
      </c>
      <c r="C60" s="4323" t="s">
        <v>87</v>
      </c>
      <c r="D60" s="4324">
        <v>1</v>
      </c>
    </row>
  </sheetData>
  <mergeCells count="6">
    <mergeCell ref="A2:A9"/>
    <mergeCell ref="B2:B9"/>
    <mergeCell ref="A15:A16"/>
    <mergeCell ref="B15:B16"/>
    <mergeCell ref="A22:A24"/>
    <mergeCell ref="B22:B24"/>
  </mergeCells>
  <pageMargins left="0.69999999999999996" right="0.69999999999999996" top="0.75" bottom="0.75" header="0.29999999999999999" footer="0.2999999999999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2026-06-16T11:57:22Z</dcterms:created>
</cp:coreProperties>
</file>