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Plan1" sheetId="13" r:id="rId1"/>
  </sheets>
  <definedNames>
    <definedName name="_xlnm.Print_Area" localSheetId="0">Plan1!$A$1:$G$182</definedName>
    <definedName name="_xlnm.Print_Titles" localSheetId="0">Plan1!$1:$1</definedName>
  </definedNames>
  <calcPr calcId="124519"/>
</workbook>
</file>

<file path=xl/calcChain.xml><?xml version="1.0" encoding="utf-8"?>
<calcChain xmlns="http://schemas.openxmlformats.org/spreadsheetml/2006/main">
  <c r="E167" i="13"/>
  <c r="G40"/>
  <c r="G41"/>
  <c r="G42"/>
  <c r="G43"/>
  <c r="G44"/>
  <c r="G45"/>
  <c r="G46"/>
  <c r="G51"/>
  <c r="G60"/>
  <c r="G62"/>
  <c r="G63"/>
  <c r="G64"/>
  <c r="G65"/>
  <c r="G66"/>
  <c r="G67"/>
  <c r="G68"/>
  <c r="G61"/>
  <c r="G53"/>
  <c r="G54"/>
  <c r="G55"/>
  <c r="G56"/>
  <c r="G57"/>
  <c r="G58"/>
  <c r="G59"/>
  <c r="G52"/>
  <c r="G39"/>
  <c r="G108"/>
  <c r="G82"/>
  <c r="F47"/>
  <c r="G34"/>
  <c r="G27"/>
  <c r="G17"/>
  <c r="G69" l="1"/>
  <c r="G47"/>
  <c r="G161" l="1"/>
  <c r="E166" l="1"/>
  <c r="G166" s="1"/>
  <c r="G167" s="1"/>
  <c r="G168" l="1"/>
  <c r="E175" s="1"/>
  <c r="G175" s="1"/>
  <c r="E172" l="1"/>
  <c r="G172" s="1"/>
  <c r="E173"/>
  <c r="G173" s="1"/>
  <c r="E174"/>
  <c r="G174" s="1"/>
  <c r="E177"/>
  <c r="G177" s="1"/>
  <c r="G169"/>
  <c r="E176"/>
  <c r="G176" s="1"/>
  <c r="G178" l="1"/>
  <c r="G181" s="1"/>
  <c r="G183" s="1"/>
  <c r="G179" l="1"/>
</calcChain>
</file>

<file path=xl/sharedStrings.xml><?xml version="1.0" encoding="utf-8"?>
<sst xmlns="http://schemas.openxmlformats.org/spreadsheetml/2006/main" count="327" uniqueCount="152">
  <si>
    <t>A</t>
  </si>
  <si>
    <t>B</t>
  </si>
  <si>
    <t>C</t>
  </si>
  <si>
    <t>D</t>
  </si>
  <si>
    <t>E</t>
  </si>
  <si>
    <t>Valor (R$)</t>
  </si>
  <si>
    <t>Hora Base</t>
  </si>
  <si>
    <t>Adicional de Periculosidade</t>
  </si>
  <si>
    <t>Adicional de Insalubridade</t>
  </si>
  <si>
    <t>Adicional noturno</t>
  </si>
  <si>
    <t>Hora noturna adicional</t>
  </si>
  <si>
    <t>F</t>
  </si>
  <si>
    <t>Adicional de hora-extra</t>
  </si>
  <si>
    <t>G</t>
  </si>
  <si>
    <t>Intervalo intrajornada</t>
  </si>
  <si>
    <t>H</t>
  </si>
  <si>
    <t>Outros (especificar)</t>
  </si>
  <si>
    <t>Total da Remuneração</t>
  </si>
  <si>
    <t>Benefícios Mensais e Diários</t>
  </si>
  <si>
    <t>Auxílio Alimentação</t>
  </si>
  <si>
    <t>Auxílio Creche</t>
  </si>
  <si>
    <t>Seguro de vida, invalidez e funeral</t>
  </si>
  <si>
    <t>Outros (Benefício Social Familiar)</t>
  </si>
  <si>
    <t>Total dos Benefícios Mensais e Diários</t>
  </si>
  <si>
    <t>Insumos Diversos Mão-de-obra</t>
  </si>
  <si>
    <t>Uniformes e EPI'S</t>
  </si>
  <si>
    <t>Material</t>
  </si>
  <si>
    <t>Total dos Insumos Diversos</t>
  </si>
  <si>
    <t>4.1</t>
  </si>
  <si>
    <t>Encargos Previdenciários e FGTS</t>
  </si>
  <si>
    <t>INSS</t>
  </si>
  <si>
    <t>SESI OU SESC</t>
  </si>
  <si>
    <t>SENAI OU SENAC</t>
  </si>
  <si>
    <t>INCRA</t>
  </si>
  <si>
    <t>Salário Educação</t>
  </si>
  <si>
    <t>FGTS</t>
  </si>
  <si>
    <t>Seguro Acidente do Trabalho - RAT</t>
  </si>
  <si>
    <t>SEBRAE</t>
  </si>
  <si>
    <t>4.2</t>
  </si>
  <si>
    <t>13º Salário</t>
  </si>
  <si>
    <t>Adicional de Férias</t>
  </si>
  <si>
    <t>4.3</t>
  </si>
  <si>
    <t>Afastamento Maternidade</t>
  </si>
  <si>
    <t>4.4</t>
  </si>
  <si>
    <t>Provisão para Rescisão</t>
  </si>
  <si>
    <t>Aviso Prévio Indenizado</t>
  </si>
  <si>
    <t>C.1</t>
  </si>
  <si>
    <t>Multa do FGTS do Aviso Prévio Indenizado</t>
  </si>
  <si>
    <t>C.2</t>
  </si>
  <si>
    <t>Contribuição social de 10% s/FGTS do aviso-prévio indenizado</t>
  </si>
  <si>
    <t>Aviso Prévio Trabalhado</t>
  </si>
  <si>
    <t>Multa do FGTS do aviso-prévio trabalhado</t>
  </si>
  <si>
    <t>Contribuição social de 10% s/FGTS do aviso-prévio trabalhado</t>
  </si>
  <si>
    <t>4.5</t>
  </si>
  <si>
    <t>Custo de reposição do Profissional ausente</t>
  </si>
  <si>
    <t>Férias</t>
  </si>
  <si>
    <t>Ausência por Doença</t>
  </si>
  <si>
    <t>Licença Paternidade</t>
  </si>
  <si>
    <t>Ausências Legais</t>
  </si>
  <si>
    <t>Ausência por Acidente de Trabalho</t>
  </si>
  <si>
    <t>Custos Indiretos - (despesas operacionais e administrativas)</t>
  </si>
  <si>
    <t>Tributo Federal</t>
  </si>
  <si>
    <t>COFINS</t>
  </si>
  <si>
    <t>PIS</t>
  </si>
  <si>
    <t>IRPJ</t>
  </si>
  <si>
    <t>IRPJ ADICIONAL</t>
  </si>
  <si>
    <t>PLANILHA DE CUSTOS E FORMAÇÃO DE PREÇOS PARA SERVIÇO MÉDICO</t>
  </si>
  <si>
    <t>MÓDULO 2 - BENEFÍCIOS MENSAIS E DIÁRIOS</t>
  </si>
  <si>
    <t>MÓDULO 1 - COMPOSIÇÃO DA REMUNERAÇÃO</t>
  </si>
  <si>
    <t>MÓDULO 3 - INSUMOS DIVERSOS</t>
  </si>
  <si>
    <t>%</t>
  </si>
  <si>
    <t>Transporte</t>
  </si>
  <si>
    <t>Remuneração</t>
  </si>
  <si>
    <t>13º Salário e Adicional de Férias</t>
  </si>
  <si>
    <t>Submódulo 4.1 - Encargos Previdenciários e FGTS (Incidentes s/ Módulo 1):</t>
  </si>
  <si>
    <t>Submódulo 4.2 - 13º Salário e Adicional de Férias (Incidentes s/ Módulo 1):</t>
  </si>
  <si>
    <t>Submódulo 4.3 - Afastamento Maternidade (Incidentes s/ Módulo 1):</t>
  </si>
  <si>
    <t>Submódulo 4.4 - Provisão para Rescisão (Incidentes s/ Módulo 1):</t>
  </si>
  <si>
    <t>Submódulo 4.5 - Custo de Reposição do profissional ausente (Incidentes s/ Módulo 1):</t>
  </si>
  <si>
    <t>Base de Cálculo</t>
  </si>
  <si>
    <t>Tributo Municipal</t>
  </si>
  <si>
    <t>ISS</t>
  </si>
  <si>
    <t>CSLL</t>
  </si>
  <si>
    <t>MÓDULO 5 - CUSTOS INDIRETOS, LUCRO E TRIBUTOS</t>
  </si>
  <si>
    <t>5.1</t>
  </si>
  <si>
    <t>Custos Indiretos e Lucro</t>
  </si>
  <si>
    <t>Submódulo 5.1 - Custos Indiretos e Lucro</t>
  </si>
  <si>
    <t>TOTAL MÓDULOS (1 + 2 + 3 + 4)</t>
  </si>
  <si>
    <t>TOTAL MÓDULOS (1 + 2 + 3 + 4) + Submódulo 5.1</t>
  </si>
  <si>
    <t>Submódulo 5.2 - Tributos</t>
  </si>
  <si>
    <t>5.2</t>
  </si>
  <si>
    <t>Tributos</t>
  </si>
  <si>
    <t>TOTAL MÓDULOS (1 + 2 + 3 + 4 + 5)</t>
  </si>
  <si>
    <t>TOTAL MÓDULO 5 (5.1 + 5.2)</t>
  </si>
  <si>
    <t>MÓDULO 4 - ENCARGOS SOCIAIS E TRABALHISTAS</t>
  </si>
  <si>
    <t>Total Encargos Previdenciários e FGTS</t>
  </si>
  <si>
    <t>Total 13º Salário e Adicional de Férias</t>
  </si>
  <si>
    <t>Total Afastamento Maternidade</t>
  </si>
  <si>
    <t>Total Provisão para Rescisão</t>
  </si>
  <si>
    <t>Total Custo de reposição do Profissional ausente</t>
  </si>
  <si>
    <t>Total Custos Indiretos e Lucro</t>
  </si>
  <si>
    <t>Total Tributos</t>
  </si>
  <si>
    <t>Dados complementares</t>
  </si>
  <si>
    <t>Assistência Médica e Familiar</t>
  </si>
  <si>
    <t>A.1</t>
  </si>
  <si>
    <t>A.2</t>
  </si>
  <si>
    <t>A.3</t>
  </si>
  <si>
    <t>A.4</t>
  </si>
  <si>
    <t>A.5</t>
  </si>
  <si>
    <t>A.6</t>
  </si>
  <si>
    <t>A.7</t>
  </si>
  <si>
    <t>A.8</t>
  </si>
  <si>
    <t>B.1</t>
  </si>
  <si>
    <t>B.2</t>
  </si>
  <si>
    <t>B.3</t>
  </si>
  <si>
    <t>B.4</t>
  </si>
  <si>
    <t>B.5</t>
  </si>
  <si>
    <t>B.6</t>
  </si>
  <si>
    <t>B.7</t>
  </si>
  <si>
    <t>B.8</t>
  </si>
  <si>
    <t>C.3</t>
  </si>
  <si>
    <t>C.4</t>
  </si>
  <si>
    <t>C.5</t>
  </si>
  <si>
    <t>C.6</t>
  </si>
  <si>
    <t>C.7</t>
  </si>
  <si>
    <t>C.8</t>
  </si>
  <si>
    <t>D.1</t>
  </si>
  <si>
    <t>D.2</t>
  </si>
  <si>
    <t>D.3</t>
  </si>
  <si>
    <t>D.4</t>
  </si>
  <si>
    <t>D.5</t>
  </si>
  <si>
    <t>D.6</t>
  </si>
  <si>
    <t>D.7</t>
  </si>
  <si>
    <t>D.8</t>
  </si>
  <si>
    <t>E.1</t>
  </si>
  <si>
    <t>E.2</t>
  </si>
  <si>
    <t>E.3</t>
  </si>
  <si>
    <t>E.4</t>
  </si>
  <si>
    <t>E.5</t>
  </si>
  <si>
    <t>E.6</t>
  </si>
  <si>
    <t>E.7</t>
  </si>
  <si>
    <t>E.8</t>
  </si>
  <si>
    <r>
      <rPr>
        <b/>
        <sz val="9"/>
        <color theme="1"/>
        <rFont val="Arial"/>
        <family val="2"/>
      </rPr>
      <t xml:space="preserve">TOTAL MÓDULO </t>
    </r>
    <r>
      <rPr>
        <sz val="9"/>
        <color theme="1"/>
        <rFont val="Arial"/>
        <family val="2"/>
      </rPr>
      <t>4  (4.1 + 4.2 + 4.3 + 4.4 + 4.5)</t>
    </r>
  </si>
  <si>
    <t>Submódulo 4.5 - Custo de Reposição do profissional ausente (Incidentes s/ Módulo 1):    (continuação)</t>
  </si>
  <si>
    <t xml:space="preserve">REGIME TRIBUTÁRIO PROVÁVEL: LUCRO PRESUMIDO </t>
  </si>
  <si>
    <t xml:space="preserve">CNPJ: 11.505.498/0001-60
</t>
  </si>
  <si>
    <t>Pregão Eletrônico: 0084/2024</t>
  </si>
  <si>
    <t>Processo: 255107/2024</t>
  </si>
  <si>
    <t>Lucro (Custos diretos + indiretos)</t>
  </si>
  <si>
    <t>QUANTIDADE DE HORAS</t>
  </si>
  <si>
    <t>VALOR DA PRESTAÇÃO</t>
  </si>
  <si>
    <t>Razão Social: Proseg Consultoria e Serviços Especializados- LTDA</t>
  </si>
</sst>
</file>

<file path=xl/styles.xml><?xml version="1.0" encoding="utf-8"?>
<styleSheet xmlns="http://schemas.openxmlformats.org/spreadsheetml/2006/main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"/>
    <numFmt numFmtId="165" formatCode="_-* #,##0.0000_-;\-* #,##0.0000_-;_-* &quot;-&quot;??_-;_-@_-"/>
    <numFmt numFmtId="166" formatCode="_-* #,##0_-;\-* #,##0_-;_-* &quot;-&quot;??_-;_-@_-"/>
  </numFmts>
  <fonts count="1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color rgb="FF000000"/>
      <name val="Times New Roman"/>
      <family val="1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2">
    <xf numFmtId="0" fontId="0" fillId="0" borderId="0" xfId="0" applyFill="1" applyBorder="1" applyAlignment="1">
      <alignment horizontal="left" vertical="top"/>
    </xf>
    <xf numFmtId="0" fontId="2" fillId="2" borderId="0" xfId="0" applyFont="1" applyFill="1" applyBorder="1" applyAlignment="1">
      <alignment vertical="top"/>
    </xf>
    <xf numFmtId="0" fontId="2" fillId="2" borderId="5" xfId="0" applyFont="1" applyFill="1" applyBorder="1" applyAlignment="1">
      <alignment vertical="top"/>
    </xf>
    <xf numFmtId="10" fontId="2" fillId="2" borderId="2" xfId="0" applyNumberFormat="1" applyFont="1" applyFill="1" applyBorder="1" applyAlignment="1">
      <alignment vertical="top" shrinkToFit="1"/>
    </xf>
    <xf numFmtId="10" fontId="2" fillId="2" borderId="5" xfId="0" applyNumberFormat="1" applyFont="1" applyFill="1" applyBorder="1" applyAlignment="1">
      <alignment vertical="top" shrinkToFit="1"/>
    </xf>
    <xf numFmtId="0" fontId="2" fillId="2" borderId="8" xfId="0" applyFont="1" applyFill="1" applyBorder="1" applyAlignment="1">
      <alignment vertical="top"/>
    </xf>
    <xf numFmtId="0" fontId="3" fillId="5" borderId="7" xfId="0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2" borderId="36" xfId="0" applyFont="1" applyFill="1" applyBorder="1" applyAlignment="1">
      <alignment vertical="top"/>
    </xf>
    <xf numFmtId="0" fontId="3" fillId="5" borderId="30" xfId="0" applyFont="1" applyFill="1" applyBorder="1" applyAlignment="1">
      <alignment horizontal="center" vertical="top"/>
    </xf>
    <xf numFmtId="43" fontId="3" fillId="5" borderId="30" xfId="1" applyFont="1" applyFill="1" applyBorder="1" applyAlignment="1">
      <alignment vertical="top"/>
    </xf>
    <xf numFmtId="0" fontId="2" fillId="2" borderId="40" xfId="0" applyFont="1" applyFill="1" applyBorder="1" applyAlignment="1">
      <alignment vertical="top"/>
    </xf>
    <xf numFmtId="0" fontId="2" fillId="2" borderId="39" xfId="0" applyFont="1" applyFill="1" applyBorder="1" applyAlignment="1"/>
    <xf numFmtId="0" fontId="2" fillId="2" borderId="33" xfId="0" applyFont="1" applyFill="1" applyBorder="1" applyAlignment="1">
      <alignment vertical="top"/>
    </xf>
    <xf numFmtId="2" fontId="3" fillId="2" borderId="14" xfId="0" applyNumberFormat="1" applyFont="1" applyFill="1" applyBorder="1" applyAlignment="1">
      <alignment vertical="top" shrinkToFit="1"/>
    </xf>
    <xf numFmtId="43" fontId="3" fillId="5" borderId="36" xfId="1" applyFont="1" applyFill="1" applyBorder="1" applyAlignment="1">
      <alignment vertical="top"/>
    </xf>
    <xf numFmtId="43" fontId="2" fillId="2" borderId="39" xfId="1" applyFont="1" applyFill="1" applyBorder="1" applyAlignment="1">
      <alignment vertical="top" shrinkToFit="1"/>
    </xf>
    <xf numFmtId="43" fontId="2" fillId="2" borderId="7" xfId="1" applyFont="1" applyFill="1" applyBorder="1" applyAlignment="1">
      <alignment vertical="top"/>
    </xf>
    <xf numFmtId="0" fontId="2" fillId="2" borderId="34" xfId="0" applyFont="1" applyFill="1" applyBorder="1" applyAlignment="1">
      <alignment horizontal="center" vertical="top"/>
    </xf>
    <xf numFmtId="0" fontId="2" fillId="2" borderId="35" xfId="0" applyFont="1" applyFill="1" applyBorder="1" applyAlignment="1"/>
    <xf numFmtId="0" fontId="2" fillId="2" borderId="35" xfId="0" applyFont="1" applyFill="1" applyBorder="1" applyAlignment="1">
      <alignment vertical="top"/>
    </xf>
    <xf numFmtId="0" fontId="3" fillId="5" borderId="29" xfId="0" applyFont="1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0" fontId="2" fillId="2" borderId="31" xfId="0" applyFont="1" applyFill="1" applyBorder="1" applyAlignment="1"/>
    <xf numFmtId="164" fontId="2" fillId="2" borderId="1" xfId="0" applyNumberFormat="1" applyFont="1" applyFill="1" applyBorder="1" applyAlignment="1">
      <alignment vertical="top" shrinkToFit="1"/>
    </xf>
    <xf numFmtId="164" fontId="2" fillId="2" borderId="0" xfId="0" applyNumberFormat="1" applyFont="1" applyFill="1" applyBorder="1" applyAlignment="1">
      <alignment vertical="top" shrinkToFit="1"/>
    </xf>
    <xf numFmtId="0" fontId="2" fillId="2" borderId="10" xfId="0" applyFont="1" applyFill="1" applyBorder="1" applyAlignment="1">
      <alignment vertical="top"/>
    </xf>
    <xf numFmtId="0" fontId="2" fillId="2" borderId="41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10" fontId="2" fillId="2" borderId="16" xfId="0" applyNumberFormat="1" applyFont="1" applyFill="1" applyBorder="1" applyAlignment="1">
      <alignment vertical="top" shrinkToFit="1"/>
    </xf>
    <xf numFmtId="0" fontId="2" fillId="2" borderId="31" xfId="0" applyFont="1" applyFill="1" applyBorder="1" applyAlignment="1">
      <alignment horizontal="center" vertical="center"/>
    </xf>
    <xf numFmtId="0" fontId="2" fillId="2" borderId="7" xfId="0" applyFont="1" applyFill="1" applyBorder="1" applyAlignment="1"/>
    <xf numFmtId="43" fontId="2" fillId="2" borderId="7" xfId="1" applyFont="1" applyFill="1" applyBorder="1" applyAlignment="1"/>
    <xf numFmtId="43" fontId="2" fillId="2" borderId="0" xfId="0" applyNumberFormat="1" applyFont="1" applyFill="1" applyBorder="1" applyAlignment="1">
      <alignment vertical="top"/>
    </xf>
    <xf numFmtId="0" fontId="2" fillId="2" borderId="48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vertical="top"/>
    </xf>
    <xf numFmtId="10" fontId="2" fillId="2" borderId="6" xfId="0" applyNumberFormat="1" applyFont="1" applyFill="1" applyBorder="1" applyAlignment="1">
      <alignment vertical="top" shrinkToFit="1"/>
    </xf>
    <xf numFmtId="43" fontId="3" fillId="4" borderId="46" xfId="0" applyNumberFormat="1" applyFont="1" applyFill="1" applyBorder="1" applyAlignment="1"/>
    <xf numFmtId="0" fontId="8" fillId="2" borderId="0" xfId="0" applyFont="1" applyFill="1" applyBorder="1" applyAlignment="1">
      <alignment vertical="top"/>
    </xf>
    <xf numFmtId="0" fontId="4" fillId="5" borderId="30" xfId="0" applyFont="1" applyFill="1" applyBorder="1" applyAlignment="1">
      <alignment horizontal="center" vertical="top"/>
    </xf>
    <xf numFmtId="0" fontId="8" fillId="2" borderId="33" xfId="0" applyFont="1" applyFill="1" applyBorder="1" applyAlignment="1">
      <alignment horizontal="center" vertical="top"/>
    </xf>
    <xf numFmtId="10" fontId="8" fillId="2" borderId="4" xfId="0" applyNumberFormat="1" applyFont="1" applyFill="1" applyBorder="1" applyAlignment="1">
      <alignment vertical="top" shrinkToFit="1"/>
    </xf>
    <xf numFmtId="0" fontId="8" fillId="2" borderId="34" xfId="0" applyFont="1" applyFill="1" applyBorder="1" applyAlignment="1">
      <alignment horizontal="center" vertical="top"/>
    </xf>
    <xf numFmtId="10" fontId="8" fillId="2" borderId="10" xfId="0" applyNumberFormat="1" applyFont="1" applyFill="1" applyBorder="1" applyAlignment="1">
      <alignment vertical="top" shrinkToFit="1"/>
    </xf>
    <xf numFmtId="0" fontId="8" fillId="2" borderId="13" xfId="0" applyFont="1" applyFill="1" applyBorder="1" applyAlignment="1">
      <alignment vertical="top"/>
    </xf>
    <xf numFmtId="43" fontId="4" fillId="5" borderId="30" xfId="1" applyFont="1" applyFill="1" applyBorder="1" applyAlignment="1">
      <alignment vertical="top"/>
    </xf>
    <xf numFmtId="0" fontId="4" fillId="4" borderId="29" xfId="0" applyFont="1" applyFill="1" applyBorder="1" applyAlignment="1">
      <alignment horizontal="center" vertical="top"/>
    </xf>
    <xf numFmtId="0" fontId="4" fillId="4" borderId="30" xfId="0" applyFont="1" applyFill="1" applyBorder="1" applyAlignment="1">
      <alignment horizontal="center" vertical="top"/>
    </xf>
    <xf numFmtId="0" fontId="4" fillId="4" borderId="7" xfId="0" applyFont="1" applyFill="1" applyBorder="1" applyAlignment="1">
      <alignment horizontal="center" vertical="top"/>
    </xf>
    <xf numFmtId="0" fontId="8" fillId="2" borderId="31" xfId="0" applyFont="1" applyFill="1" applyBorder="1" applyAlignment="1">
      <alignment horizontal="center" vertical="top"/>
    </xf>
    <xf numFmtId="10" fontId="8" fillId="2" borderId="7" xfId="0" applyNumberFormat="1" applyFont="1" applyFill="1" applyBorder="1" applyAlignment="1">
      <alignment vertical="top" shrinkToFit="1"/>
    </xf>
    <xf numFmtId="0" fontId="4" fillId="5" borderId="7" xfId="0" applyFont="1" applyFill="1" applyBorder="1" applyAlignment="1">
      <alignment horizontal="center" vertical="top"/>
    </xf>
    <xf numFmtId="10" fontId="4" fillId="5" borderId="7" xfId="2" applyNumberFormat="1" applyFont="1" applyFill="1" applyBorder="1" applyAlignment="1">
      <alignment vertical="top" shrinkToFit="1"/>
    </xf>
    <xf numFmtId="0" fontId="8" fillId="2" borderId="31" xfId="0" applyFont="1" applyFill="1" applyBorder="1" applyAlignment="1"/>
    <xf numFmtId="0" fontId="8" fillId="2" borderId="7" xfId="0" applyFont="1" applyFill="1" applyBorder="1" applyAlignment="1">
      <alignment vertical="top"/>
    </xf>
    <xf numFmtId="0" fontId="8" fillId="2" borderId="19" xfId="0" applyFont="1" applyFill="1" applyBorder="1" applyAlignment="1">
      <alignment vertical="top"/>
    </xf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top"/>
    </xf>
    <xf numFmtId="0" fontId="8" fillId="2" borderId="29" xfId="0" applyFont="1" applyFill="1" applyBorder="1" applyAlignment="1">
      <alignment horizontal="center" vertical="top"/>
    </xf>
    <xf numFmtId="0" fontId="4" fillId="5" borderId="29" xfId="0" applyFont="1" applyFill="1" applyBorder="1" applyAlignment="1">
      <alignment horizontal="center" vertical="top"/>
    </xf>
    <xf numFmtId="2" fontId="4" fillId="5" borderId="30" xfId="0" applyNumberFormat="1" applyFont="1" applyFill="1" applyBorder="1" applyAlignment="1">
      <alignment horizontal="center" vertical="top" shrinkToFit="1"/>
    </xf>
    <xf numFmtId="8" fontId="8" fillId="2" borderId="30" xfId="0" applyNumberFormat="1" applyFont="1" applyFill="1" applyBorder="1" applyAlignment="1">
      <alignment horizontal="center" vertical="top"/>
    </xf>
    <xf numFmtId="0" fontId="8" fillId="2" borderId="50" xfId="0" applyFont="1" applyFill="1" applyBorder="1" applyAlignment="1">
      <alignment horizontal="center" vertical="top"/>
    </xf>
    <xf numFmtId="0" fontId="8" fillId="2" borderId="16" xfId="0" applyFont="1" applyFill="1" applyBorder="1" applyAlignment="1">
      <alignment vertical="top"/>
    </xf>
    <xf numFmtId="0" fontId="8" fillId="2" borderId="14" xfId="0" applyFont="1" applyFill="1" applyBorder="1" applyAlignment="1">
      <alignment vertical="top"/>
    </xf>
    <xf numFmtId="0" fontId="8" fillId="2" borderId="18" xfId="0" applyFont="1" applyFill="1" applyBorder="1" applyAlignment="1">
      <alignment vertical="top"/>
    </xf>
    <xf numFmtId="0" fontId="8" fillId="2" borderId="35" xfId="0" applyFont="1" applyFill="1" applyBorder="1" applyAlignment="1">
      <alignment vertical="top"/>
    </xf>
    <xf numFmtId="0" fontId="8" fillId="2" borderId="36" xfId="0" applyFont="1" applyFill="1" applyBorder="1" applyAlignment="1">
      <alignment vertical="top"/>
    </xf>
    <xf numFmtId="43" fontId="8" fillId="4" borderId="39" xfId="0" applyNumberFormat="1" applyFont="1" applyFill="1" applyBorder="1" applyAlignment="1"/>
    <xf numFmtId="0" fontId="9" fillId="2" borderId="33" xfId="0" applyFont="1" applyFill="1" applyBorder="1" applyAlignment="1">
      <alignment horizontal="center" vertical="top"/>
    </xf>
    <xf numFmtId="0" fontId="9" fillId="2" borderId="29" xfId="0" applyFont="1" applyFill="1" applyBorder="1" applyAlignment="1">
      <alignment horizontal="center" vertical="top"/>
    </xf>
    <xf numFmtId="44" fontId="8" fillId="2" borderId="32" xfId="3" applyFont="1" applyFill="1" applyBorder="1" applyAlignment="1">
      <alignment vertical="top" shrinkToFit="1"/>
    </xf>
    <xf numFmtId="44" fontId="8" fillId="2" borderId="30" xfId="3" applyFont="1" applyFill="1" applyBorder="1" applyAlignment="1">
      <alignment vertical="top" shrinkToFit="1"/>
    </xf>
    <xf numFmtId="44" fontId="8" fillId="2" borderId="30" xfId="3" applyFont="1" applyFill="1" applyBorder="1" applyAlignment="1"/>
    <xf numFmtId="44" fontId="8" fillId="2" borderId="30" xfId="3" applyFont="1" applyFill="1" applyBorder="1" applyAlignment="1">
      <alignment vertical="top"/>
    </xf>
    <xf numFmtId="44" fontId="4" fillId="4" borderId="30" xfId="3" applyFont="1" applyFill="1" applyBorder="1" applyAlignment="1">
      <alignment vertical="top"/>
    </xf>
    <xf numFmtId="44" fontId="4" fillId="4" borderId="30" xfId="3" applyFont="1" applyFill="1" applyBorder="1" applyAlignment="1">
      <alignment horizontal="center" vertical="top"/>
    </xf>
    <xf numFmtId="44" fontId="8" fillId="2" borderId="30" xfId="0" applyNumberFormat="1" applyFont="1" applyFill="1" applyBorder="1" applyAlignment="1">
      <alignment vertical="top"/>
    </xf>
    <xf numFmtId="44" fontId="4" fillId="5" borderId="30" xfId="3" applyFont="1" applyFill="1" applyBorder="1" applyAlignment="1">
      <alignment vertical="top"/>
    </xf>
    <xf numFmtId="44" fontId="8" fillId="2" borderId="40" xfId="3" applyFont="1" applyFill="1" applyBorder="1" applyAlignment="1"/>
    <xf numFmtId="4" fontId="6" fillId="6" borderId="46" xfId="0" applyNumberFormat="1" applyFont="1" applyFill="1" applyBorder="1" applyAlignment="1">
      <alignment vertical="top" shrinkToFit="1"/>
    </xf>
    <xf numFmtId="165" fontId="2" fillId="2" borderId="0" xfId="0" applyNumberFormat="1" applyFont="1" applyFill="1" applyBorder="1" applyAlignment="1">
      <alignment vertical="top"/>
    </xf>
    <xf numFmtId="44" fontId="2" fillId="2" borderId="0" xfId="3" applyFont="1" applyFill="1" applyBorder="1" applyAlignment="1">
      <alignment vertical="top"/>
    </xf>
    <xf numFmtId="4" fontId="2" fillId="2" borderId="39" xfId="0" applyNumberFormat="1" applyFont="1" applyFill="1" applyBorder="1" applyAlignment="1">
      <alignment vertical="top" shrinkToFit="1"/>
    </xf>
    <xf numFmtId="4" fontId="3" fillId="5" borderId="30" xfId="1" applyNumberFormat="1" applyFont="1" applyFill="1" applyBorder="1" applyAlignment="1">
      <alignment vertical="top"/>
    </xf>
    <xf numFmtId="10" fontId="2" fillId="2" borderId="0" xfId="2" applyNumberFormat="1" applyFont="1" applyFill="1" applyBorder="1" applyAlignment="1">
      <alignment vertical="top"/>
    </xf>
    <xf numFmtId="10" fontId="10" fillId="2" borderId="16" xfId="0" applyNumberFormat="1" applyFont="1" applyFill="1" applyBorder="1" applyAlignment="1">
      <alignment vertical="top" shrinkToFit="1"/>
    </xf>
    <xf numFmtId="166" fontId="6" fillId="6" borderId="46" xfId="1" applyNumberFormat="1" applyFont="1" applyFill="1" applyBorder="1" applyAlignment="1">
      <alignment vertical="top" shrinkToFit="1"/>
    </xf>
    <xf numFmtId="0" fontId="6" fillId="6" borderId="43" xfId="0" applyFont="1" applyFill="1" applyBorder="1" applyAlignment="1">
      <alignment horizontal="center" vertical="top"/>
    </xf>
    <xf numFmtId="0" fontId="6" fillId="6" borderId="44" xfId="0" applyFont="1" applyFill="1" applyBorder="1" applyAlignment="1">
      <alignment horizontal="center" vertical="top"/>
    </xf>
    <xf numFmtId="0" fontId="6" fillId="6" borderId="45" xfId="0" applyFont="1" applyFill="1" applyBorder="1" applyAlignment="1">
      <alignment horizontal="center" vertical="top"/>
    </xf>
    <xf numFmtId="0" fontId="3" fillId="5" borderId="29" xfId="0" applyFont="1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0" fontId="3" fillId="4" borderId="43" xfId="0" applyFont="1" applyFill="1" applyBorder="1" applyAlignment="1">
      <alignment horizontal="center" vertical="top"/>
    </xf>
    <xf numFmtId="0" fontId="3" fillId="4" borderId="44" xfId="0" applyFont="1" applyFill="1" applyBorder="1" applyAlignment="1">
      <alignment horizontal="center" vertical="top"/>
    </xf>
    <xf numFmtId="0" fontId="3" fillId="4" borderId="45" xfId="0" applyFont="1" applyFill="1" applyBorder="1" applyAlignment="1">
      <alignment horizontal="center" vertical="top"/>
    </xf>
    <xf numFmtId="0" fontId="2" fillId="2" borderId="7" xfId="0" applyFont="1" applyFill="1" applyBorder="1" applyAlignment="1"/>
    <xf numFmtId="0" fontId="2" fillId="2" borderId="19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/>
    </xf>
    <xf numFmtId="0" fontId="2" fillId="2" borderId="19" xfId="0" applyFont="1" applyFill="1" applyBorder="1" applyAlignment="1">
      <alignment vertical="top"/>
    </xf>
    <xf numFmtId="0" fontId="3" fillId="5" borderId="23" xfId="0" applyFont="1" applyFill="1" applyBorder="1" applyAlignment="1">
      <alignment vertical="top"/>
    </xf>
    <xf numFmtId="0" fontId="3" fillId="5" borderId="21" xfId="0" applyFont="1" applyFill="1" applyBorder="1" applyAlignment="1">
      <alignment vertical="top"/>
    </xf>
    <xf numFmtId="0" fontId="3" fillId="5" borderId="24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2" fillId="2" borderId="4" xfId="0" applyFont="1" applyFill="1" applyBorder="1" applyAlignment="1">
      <alignment vertical="top"/>
    </xf>
    <xf numFmtId="0" fontId="2" fillId="2" borderId="20" xfId="0" applyFont="1" applyFill="1" applyBorder="1" applyAlignment="1">
      <alignment vertical="top"/>
    </xf>
    <xf numFmtId="0" fontId="3" fillId="5" borderId="47" xfId="0" applyFont="1" applyFill="1" applyBorder="1" applyAlignment="1">
      <alignment horizontal="center" vertical="top"/>
    </xf>
    <xf numFmtId="0" fontId="3" fillId="5" borderId="12" xfId="0" applyFont="1" applyFill="1" applyBorder="1" applyAlignment="1">
      <alignment horizontal="center" vertical="top"/>
    </xf>
    <xf numFmtId="0" fontId="3" fillId="5" borderId="13" xfId="0" applyFont="1" applyFill="1" applyBorder="1" applyAlignment="1">
      <alignment horizontal="center" vertical="top"/>
    </xf>
    <xf numFmtId="0" fontId="3" fillId="3" borderId="29" xfId="0" applyFont="1" applyFill="1" applyBorder="1" applyAlignment="1">
      <alignment vertical="top"/>
    </xf>
    <xf numFmtId="0" fontId="3" fillId="3" borderId="7" xfId="0" applyFont="1" applyFill="1" applyBorder="1" applyAlignment="1">
      <alignment vertical="top"/>
    </xf>
    <xf numFmtId="0" fontId="3" fillId="3" borderId="30" xfId="0" applyFont="1" applyFill="1" applyBorder="1" applyAlignment="1">
      <alignment vertical="top"/>
    </xf>
    <xf numFmtId="0" fontId="8" fillId="2" borderId="7" xfId="0" applyFont="1" applyFill="1" applyBorder="1" applyAlignment="1">
      <alignment vertical="top"/>
    </xf>
    <xf numFmtId="0" fontId="4" fillId="5" borderId="47" xfId="0" applyFont="1" applyFill="1" applyBorder="1" applyAlignment="1">
      <alignment horizontal="center" vertical="top"/>
    </xf>
    <xf numFmtId="0" fontId="4" fillId="5" borderId="12" xfId="0" applyFont="1" applyFill="1" applyBorder="1" applyAlignment="1">
      <alignment horizontal="center" vertical="top"/>
    </xf>
    <xf numFmtId="0" fontId="4" fillId="5" borderId="13" xfId="0" applyFont="1" applyFill="1" applyBorder="1" applyAlignment="1">
      <alignment horizontal="center" vertical="top"/>
    </xf>
    <xf numFmtId="0" fontId="8" fillId="4" borderId="42" xfId="0" applyFont="1" applyFill="1" applyBorder="1" applyAlignment="1">
      <alignment horizontal="center" vertical="top"/>
    </xf>
    <xf numFmtId="0" fontId="8" fillId="4" borderId="21" xfId="0" applyFont="1" applyFill="1" applyBorder="1" applyAlignment="1">
      <alignment horizontal="center" vertical="top"/>
    </xf>
    <xf numFmtId="0" fontId="8" fillId="4" borderId="22" xfId="0" applyFont="1" applyFill="1" applyBorder="1" applyAlignment="1">
      <alignment horizontal="center" vertical="top"/>
    </xf>
    <xf numFmtId="0" fontId="3" fillId="4" borderId="26" xfId="0" applyFont="1" applyFill="1" applyBorder="1" applyAlignment="1">
      <alignment horizontal="center" vertical="top"/>
    </xf>
    <xf numFmtId="0" fontId="3" fillId="4" borderId="27" xfId="0" applyFont="1" applyFill="1" applyBorder="1" applyAlignment="1">
      <alignment horizontal="center" vertical="top"/>
    </xf>
    <xf numFmtId="0" fontId="3" fillId="4" borderId="28" xfId="0" applyFont="1" applyFill="1" applyBorder="1" applyAlignment="1">
      <alignment horizontal="center" vertical="top"/>
    </xf>
    <xf numFmtId="0" fontId="3" fillId="3" borderId="37" xfId="0" applyFont="1" applyFill="1" applyBorder="1" applyAlignment="1">
      <alignment vertical="top"/>
    </xf>
    <xf numFmtId="0" fontId="3" fillId="3" borderId="17" xfId="0" applyFont="1" applyFill="1" applyBorder="1" applyAlignment="1">
      <alignment vertical="top"/>
    </xf>
    <xf numFmtId="0" fontId="3" fillId="3" borderId="38" xfId="0" applyFont="1" applyFill="1" applyBorder="1" applyAlignment="1">
      <alignment vertical="top"/>
    </xf>
    <xf numFmtId="0" fontId="9" fillId="2" borderId="7" xfId="0" applyFont="1" applyFill="1" applyBorder="1" applyAlignment="1">
      <alignment vertical="top"/>
    </xf>
    <xf numFmtId="0" fontId="4" fillId="3" borderId="37" xfId="0" applyFont="1" applyFill="1" applyBorder="1" applyAlignment="1">
      <alignment vertical="top"/>
    </xf>
    <xf numFmtId="0" fontId="4" fillId="3" borderId="17" xfId="0" applyFont="1" applyFill="1" applyBorder="1" applyAlignment="1">
      <alignment vertical="top"/>
    </xf>
    <xf numFmtId="0" fontId="4" fillId="3" borderId="38" xfId="0" applyFont="1" applyFill="1" applyBorder="1" applyAlignment="1">
      <alignment vertical="top"/>
    </xf>
    <xf numFmtId="0" fontId="4" fillId="5" borderId="7" xfId="0" applyFont="1" applyFill="1" applyBorder="1" applyAlignment="1">
      <alignment horizontal="left" vertical="top"/>
    </xf>
    <xf numFmtId="0" fontId="8" fillId="2" borderId="19" xfId="0" applyFont="1" applyFill="1" applyBorder="1" applyAlignment="1">
      <alignment vertical="top"/>
    </xf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top"/>
    </xf>
    <xf numFmtId="0" fontId="8" fillId="2" borderId="13" xfId="0" applyFont="1" applyFill="1" applyBorder="1" applyAlignment="1">
      <alignment vertical="top"/>
    </xf>
    <xf numFmtId="0" fontId="8" fillId="2" borderId="15" xfId="0" applyFont="1" applyFill="1" applyBorder="1" applyAlignment="1">
      <alignment vertical="top"/>
    </xf>
    <xf numFmtId="0" fontId="4" fillId="3" borderId="29" xfId="0" applyFont="1" applyFill="1" applyBorder="1" applyAlignment="1">
      <alignment vertical="top"/>
    </xf>
    <xf numFmtId="0" fontId="4" fillId="3" borderId="7" xfId="0" applyFont="1" applyFill="1" applyBorder="1" applyAlignment="1">
      <alignment vertical="top"/>
    </xf>
    <xf numFmtId="0" fontId="4" fillId="3" borderId="30" xfId="0" applyFont="1" applyFill="1" applyBorder="1" applyAlignment="1">
      <alignment vertical="top"/>
    </xf>
    <xf numFmtId="0" fontId="9" fillId="2" borderId="11" xfId="0" applyFont="1" applyFill="1" applyBorder="1" applyAlignment="1">
      <alignment vertical="top"/>
    </xf>
    <xf numFmtId="0" fontId="9" fillId="2" borderId="12" xfId="0" applyFont="1" applyFill="1" applyBorder="1" applyAlignment="1">
      <alignment vertical="top"/>
    </xf>
    <xf numFmtId="0" fontId="9" fillId="2" borderId="13" xfId="0" applyFont="1" applyFill="1" applyBorder="1" applyAlignment="1">
      <alignment vertical="top"/>
    </xf>
    <xf numFmtId="0" fontId="4" fillId="5" borderId="11" xfId="0" applyFont="1" applyFill="1" applyBorder="1" applyAlignment="1">
      <alignment vertical="top"/>
    </xf>
    <xf numFmtId="0" fontId="4" fillId="5" borderId="12" xfId="0" applyFont="1" applyFill="1" applyBorder="1" applyAlignment="1">
      <alignment vertical="top"/>
    </xf>
    <xf numFmtId="0" fontId="4" fillId="5" borderId="7" xfId="0" applyFont="1" applyFill="1" applyBorder="1" applyAlignment="1">
      <alignment vertical="top"/>
    </xf>
    <xf numFmtId="0" fontId="4" fillId="4" borderId="47" xfId="0" applyFont="1" applyFill="1" applyBorder="1" applyAlignment="1">
      <alignment horizontal="center" vertical="top"/>
    </xf>
    <xf numFmtId="0" fontId="4" fillId="4" borderId="12" xfId="0" applyFont="1" applyFill="1" applyBorder="1" applyAlignment="1">
      <alignment horizontal="center" vertical="top"/>
    </xf>
    <xf numFmtId="0" fontId="4" fillId="4" borderId="13" xfId="0" applyFont="1" applyFill="1" applyBorder="1" applyAlignment="1">
      <alignment horizontal="center" vertical="top"/>
    </xf>
    <xf numFmtId="0" fontId="4" fillId="4" borderId="29" xfId="0" applyFont="1" applyFill="1" applyBorder="1" applyAlignment="1">
      <alignment horizontal="center" vertical="top"/>
    </xf>
    <xf numFmtId="0" fontId="4" fillId="4" borderId="7" xfId="0" applyFont="1" applyFill="1" applyBorder="1" applyAlignment="1">
      <alignment horizontal="center" vertical="top"/>
    </xf>
    <xf numFmtId="0" fontId="4" fillId="4" borderId="30" xfId="0" applyFont="1" applyFill="1" applyBorder="1" applyAlignment="1">
      <alignment horizontal="center" vertical="top"/>
    </xf>
    <xf numFmtId="0" fontId="4" fillId="4" borderId="7" xfId="0" applyFont="1" applyFill="1" applyBorder="1" applyAlignment="1">
      <alignment vertical="top"/>
    </xf>
    <xf numFmtId="1" fontId="8" fillId="2" borderId="51" xfId="0" applyNumberFormat="1" applyFont="1" applyFill="1" applyBorder="1" applyAlignment="1">
      <alignment horizontal="center" vertical="top" shrinkToFit="1"/>
    </xf>
    <xf numFmtId="1" fontId="8" fillId="2" borderId="49" xfId="0" applyNumberFormat="1" applyFont="1" applyFill="1" applyBorder="1" applyAlignment="1">
      <alignment horizontal="center" vertical="top" shrinkToFit="1"/>
    </xf>
    <xf numFmtId="0" fontId="4" fillId="2" borderId="49" xfId="0" applyFont="1" applyFill="1" applyBorder="1" applyAlignment="1">
      <alignment vertical="top"/>
    </xf>
    <xf numFmtId="0" fontId="4" fillId="4" borderId="26" xfId="0" applyFont="1" applyFill="1" applyBorder="1" applyAlignment="1">
      <alignment horizontal="center" vertical="top"/>
    </xf>
    <xf numFmtId="0" fontId="4" fillId="4" borderId="27" xfId="0" applyFont="1" applyFill="1" applyBorder="1" applyAlignment="1">
      <alignment horizontal="center" vertical="top"/>
    </xf>
    <xf numFmtId="0" fontId="4" fillId="4" borderId="28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4" fillId="3" borderId="26" xfId="0" applyFont="1" applyFill="1" applyBorder="1" applyAlignment="1">
      <alignment horizontal="center" vertical="top"/>
    </xf>
    <xf numFmtId="0" fontId="4" fillId="3" borderId="27" xfId="0" applyFont="1" applyFill="1" applyBorder="1" applyAlignment="1">
      <alignment horizontal="center" vertical="top"/>
    </xf>
    <xf numFmtId="0" fontId="4" fillId="3" borderId="28" xfId="0" applyFont="1" applyFill="1" applyBorder="1" applyAlignment="1">
      <alignment horizontal="center" vertical="top"/>
    </xf>
    <xf numFmtId="0" fontId="4" fillId="5" borderId="29" xfId="0" applyFont="1" applyFill="1" applyBorder="1" applyAlignment="1">
      <alignment horizontal="center" vertical="top"/>
    </xf>
    <xf numFmtId="0" fontId="4" fillId="5" borderId="7" xfId="0" applyFont="1" applyFill="1" applyBorder="1" applyAlignment="1">
      <alignment horizontal="center" vertical="top"/>
    </xf>
    <xf numFmtId="0" fontId="4" fillId="5" borderId="11" xfId="0" applyFont="1" applyFill="1" applyBorder="1" applyAlignment="1">
      <alignment horizontal="left" vertical="top" wrapText="1"/>
    </xf>
    <xf numFmtId="0" fontId="4" fillId="5" borderId="12" xfId="0" applyFont="1" applyFill="1" applyBorder="1" applyAlignment="1">
      <alignment horizontal="left" vertical="top"/>
    </xf>
    <xf numFmtId="0" fontId="4" fillId="5" borderId="13" xfId="0" applyFont="1" applyFill="1" applyBorder="1" applyAlignment="1">
      <alignment horizontal="left" vertical="top"/>
    </xf>
    <xf numFmtId="1" fontId="4" fillId="2" borderId="29" xfId="0" applyNumberFormat="1" applyFont="1" applyFill="1" applyBorder="1" applyAlignment="1">
      <alignment horizontal="center" vertical="top" shrinkToFit="1"/>
    </xf>
    <xf numFmtId="1" fontId="4" fillId="2" borderId="7" xfId="0" applyNumberFormat="1" applyFont="1" applyFill="1" applyBorder="1" applyAlignment="1">
      <alignment horizontal="center" vertical="top" shrinkToFit="1"/>
    </xf>
    <xf numFmtId="0" fontId="4" fillId="2" borderId="7" xfId="0" applyFont="1" applyFill="1" applyBorder="1" applyAlignment="1">
      <alignment vertical="top" wrapText="1"/>
    </xf>
    <xf numFmtId="0" fontId="4" fillId="2" borderId="7" xfId="0" applyFont="1" applyFill="1" applyBorder="1" applyAlignment="1">
      <alignment vertical="top"/>
    </xf>
  </cellXfs>
  <cellStyles count="4">
    <cellStyle name="Moeda" xfId="3" builtinId="4"/>
    <cellStyle name="Normal" xfId="0" builtinId="0"/>
    <cellStyle name="Porcentagem" xfId="2" builtinId="5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3"/>
  <sheetViews>
    <sheetView tabSelected="1" zoomScale="130" zoomScaleNormal="130" workbookViewId="0">
      <selection activeCell="E185" sqref="E185"/>
    </sheetView>
  </sheetViews>
  <sheetFormatPr defaultRowHeight="12.75"/>
  <cols>
    <col min="1" max="1" width="11" style="1" bestFit="1" customWidth="1"/>
    <col min="2" max="2" width="34.83203125" style="1" customWidth="1"/>
    <col min="3" max="3" width="7.6640625" style="1" bestFit="1" customWidth="1"/>
    <col min="4" max="4" width="17.5" style="1" bestFit="1" customWidth="1"/>
    <col min="5" max="5" width="18.6640625" style="1" bestFit="1" customWidth="1"/>
    <col min="6" max="6" width="12.1640625" style="1" customWidth="1"/>
    <col min="7" max="7" width="19.6640625" style="1" bestFit="1" customWidth="1"/>
    <col min="8" max="9" width="9.33203125" style="1"/>
    <col min="10" max="10" width="15.5" style="1" bestFit="1" customWidth="1"/>
    <col min="11" max="16384" width="9.33203125" style="1"/>
  </cols>
  <sheetData>
    <row r="1" spans="1:7">
      <c r="A1" s="159" t="s">
        <v>66</v>
      </c>
      <c r="B1" s="159"/>
      <c r="C1" s="159"/>
      <c r="D1" s="159"/>
      <c r="E1" s="159"/>
      <c r="F1" s="159"/>
      <c r="G1" s="159"/>
    </row>
    <row r="2" spans="1:7" ht="0.95" customHeight="1" thickBot="1"/>
    <row r="3" spans="1:7" s="39" customFormat="1" ht="12">
      <c r="A3" s="160" t="s">
        <v>102</v>
      </c>
      <c r="B3" s="161"/>
      <c r="C3" s="161"/>
      <c r="D3" s="161"/>
      <c r="E3" s="161"/>
      <c r="F3" s="161"/>
      <c r="G3" s="162"/>
    </row>
    <row r="4" spans="1:7" s="39" customFormat="1" ht="12">
      <c r="A4" s="163" t="s">
        <v>146</v>
      </c>
      <c r="B4" s="164"/>
      <c r="C4" s="165" t="s">
        <v>145</v>
      </c>
      <c r="D4" s="166"/>
      <c r="E4" s="166"/>
      <c r="F4" s="167"/>
      <c r="G4" s="61"/>
    </row>
    <row r="5" spans="1:7" s="39" customFormat="1" ht="12">
      <c r="A5" s="168" t="s">
        <v>147</v>
      </c>
      <c r="B5" s="169"/>
      <c r="C5" s="170" t="s">
        <v>151</v>
      </c>
      <c r="D5" s="171"/>
      <c r="E5" s="171"/>
      <c r="F5" s="171"/>
      <c r="G5" s="62"/>
    </row>
    <row r="6" spans="1:7" s="39" customFormat="1" thickBot="1">
      <c r="A6" s="153"/>
      <c r="B6" s="154"/>
      <c r="C6" s="155" t="s">
        <v>144</v>
      </c>
      <c r="D6" s="155"/>
      <c r="E6" s="155"/>
      <c r="F6" s="155"/>
      <c r="G6" s="63"/>
    </row>
    <row r="7" spans="1:7">
      <c r="A7" s="156" t="s">
        <v>68</v>
      </c>
      <c r="B7" s="157"/>
      <c r="C7" s="157"/>
      <c r="D7" s="157"/>
      <c r="E7" s="157"/>
      <c r="F7" s="157"/>
      <c r="G7" s="158"/>
    </row>
    <row r="8" spans="1:7" s="39" customFormat="1" ht="12">
      <c r="A8" s="47">
        <v>1</v>
      </c>
      <c r="B8" s="152" t="s">
        <v>72</v>
      </c>
      <c r="C8" s="152"/>
      <c r="D8" s="152"/>
      <c r="E8" s="152"/>
      <c r="F8" s="49" t="s">
        <v>70</v>
      </c>
      <c r="G8" s="48" t="s">
        <v>5</v>
      </c>
    </row>
    <row r="9" spans="1:7" s="39" customFormat="1" ht="12">
      <c r="A9" s="50" t="s">
        <v>0</v>
      </c>
      <c r="B9" s="133" t="s">
        <v>6</v>
      </c>
      <c r="C9" s="134"/>
      <c r="D9" s="134"/>
      <c r="E9" s="134"/>
      <c r="F9" s="135"/>
      <c r="G9" s="72">
        <v>84</v>
      </c>
    </row>
    <row r="10" spans="1:7" s="39" customFormat="1" ht="12">
      <c r="A10" s="41" t="s">
        <v>1</v>
      </c>
      <c r="B10" s="114" t="s">
        <v>7</v>
      </c>
      <c r="C10" s="114"/>
      <c r="D10" s="114"/>
      <c r="E10" s="114"/>
      <c r="F10" s="51"/>
      <c r="G10" s="72">
        <v>0</v>
      </c>
    </row>
    <row r="11" spans="1:7" s="39" customFormat="1" ht="12">
      <c r="A11" s="41" t="s">
        <v>2</v>
      </c>
      <c r="B11" s="114" t="s">
        <v>8</v>
      </c>
      <c r="C11" s="114"/>
      <c r="D11" s="114"/>
      <c r="E11" s="114"/>
      <c r="F11" s="51"/>
      <c r="G11" s="73">
        <v>0</v>
      </c>
    </row>
    <row r="12" spans="1:7" s="39" customFormat="1" ht="12">
      <c r="A12" s="41" t="s">
        <v>3</v>
      </c>
      <c r="B12" s="114" t="s">
        <v>9</v>
      </c>
      <c r="C12" s="114"/>
      <c r="D12" s="114"/>
      <c r="E12" s="114"/>
      <c r="F12" s="114"/>
      <c r="G12" s="72">
        <v>0</v>
      </c>
    </row>
    <row r="13" spans="1:7" s="39" customFormat="1" ht="12">
      <c r="A13" s="41" t="s">
        <v>4</v>
      </c>
      <c r="B13" s="114" t="s">
        <v>10</v>
      </c>
      <c r="C13" s="114"/>
      <c r="D13" s="114"/>
      <c r="E13" s="114"/>
      <c r="F13" s="114"/>
      <c r="G13" s="72">
        <v>0</v>
      </c>
    </row>
    <row r="14" spans="1:7" s="39" customFormat="1" ht="12">
      <c r="A14" s="41" t="s">
        <v>11</v>
      </c>
      <c r="B14" s="114" t="s">
        <v>12</v>
      </c>
      <c r="C14" s="114"/>
      <c r="D14" s="114"/>
      <c r="E14" s="114"/>
      <c r="F14" s="114"/>
      <c r="G14" s="72">
        <v>0</v>
      </c>
    </row>
    <row r="15" spans="1:7" s="39" customFormat="1" ht="12">
      <c r="A15" s="41" t="s">
        <v>13</v>
      </c>
      <c r="B15" s="114" t="s">
        <v>14</v>
      </c>
      <c r="C15" s="114"/>
      <c r="D15" s="114"/>
      <c r="E15" s="114"/>
      <c r="F15" s="114"/>
      <c r="G15" s="72">
        <v>0</v>
      </c>
    </row>
    <row r="16" spans="1:7" s="39" customFormat="1" ht="12">
      <c r="A16" s="43" t="s">
        <v>15</v>
      </c>
      <c r="B16" s="114" t="s">
        <v>16</v>
      </c>
      <c r="C16" s="114"/>
      <c r="D16" s="114"/>
      <c r="E16" s="114"/>
      <c r="F16" s="114"/>
      <c r="G16" s="72">
        <v>0</v>
      </c>
    </row>
    <row r="17" spans="1:7" s="39" customFormat="1" ht="12.75" customHeight="1">
      <c r="A17" s="146" t="s">
        <v>17</v>
      </c>
      <c r="B17" s="147"/>
      <c r="C17" s="147"/>
      <c r="D17" s="147"/>
      <c r="E17" s="147"/>
      <c r="F17" s="148"/>
      <c r="G17" s="76">
        <f>SUM(G9:G16)</f>
        <v>84</v>
      </c>
    </row>
    <row r="18" spans="1:7" ht="2.1" customHeight="1">
      <c r="A18" s="19"/>
      <c r="G18" s="8"/>
    </row>
    <row r="19" spans="1:7">
      <c r="A19" s="149" t="s">
        <v>67</v>
      </c>
      <c r="B19" s="150"/>
      <c r="C19" s="150"/>
      <c r="D19" s="150"/>
      <c r="E19" s="150"/>
      <c r="F19" s="150"/>
      <c r="G19" s="151"/>
    </row>
    <row r="20" spans="1:7" s="39" customFormat="1" ht="12">
      <c r="A20" s="47">
        <v>2</v>
      </c>
      <c r="B20" s="152" t="s">
        <v>18</v>
      </c>
      <c r="C20" s="152"/>
      <c r="D20" s="152"/>
      <c r="E20" s="152"/>
      <c r="F20" s="152"/>
      <c r="G20" s="48" t="s">
        <v>5</v>
      </c>
    </row>
    <row r="21" spans="1:7" s="39" customFormat="1" ht="12">
      <c r="A21" s="41" t="s">
        <v>0</v>
      </c>
      <c r="B21" s="114" t="s">
        <v>19</v>
      </c>
      <c r="C21" s="114"/>
      <c r="D21" s="114"/>
      <c r="E21" s="114"/>
      <c r="F21" s="114"/>
      <c r="G21" s="73">
        <v>0</v>
      </c>
    </row>
    <row r="22" spans="1:7" s="39" customFormat="1" ht="12">
      <c r="A22" s="41" t="s">
        <v>1</v>
      </c>
      <c r="B22" s="114" t="s">
        <v>71</v>
      </c>
      <c r="C22" s="114"/>
      <c r="D22" s="114"/>
      <c r="E22" s="114"/>
      <c r="F22" s="114"/>
      <c r="G22" s="74">
        <v>0</v>
      </c>
    </row>
    <row r="23" spans="1:7" s="39" customFormat="1" ht="12">
      <c r="A23" s="41" t="s">
        <v>2</v>
      </c>
      <c r="B23" s="114" t="s">
        <v>103</v>
      </c>
      <c r="C23" s="114"/>
      <c r="D23" s="114"/>
      <c r="E23" s="114"/>
      <c r="F23" s="114"/>
      <c r="G23" s="74">
        <v>0</v>
      </c>
    </row>
    <row r="24" spans="1:7" s="39" customFormat="1" ht="12">
      <c r="A24" s="41" t="s">
        <v>3</v>
      </c>
      <c r="B24" s="114" t="s">
        <v>20</v>
      </c>
      <c r="C24" s="114"/>
      <c r="D24" s="114"/>
      <c r="E24" s="114"/>
      <c r="F24" s="114"/>
      <c r="G24" s="74">
        <v>0</v>
      </c>
    </row>
    <row r="25" spans="1:7" s="39" customFormat="1" ht="12">
      <c r="A25" s="43" t="s">
        <v>4</v>
      </c>
      <c r="B25" s="114" t="s">
        <v>21</v>
      </c>
      <c r="C25" s="114"/>
      <c r="D25" s="114"/>
      <c r="E25" s="114"/>
      <c r="F25" s="114"/>
      <c r="G25" s="74">
        <v>0</v>
      </c>
    </row>
    <row r="26" spans="1:7" s="39" customFormat="1" ht="12">
      <c r="A26" s="43" t="s">
        <v>11</v>
      </c>
      <c r="B26" s="114" t="s">
        <v>22</v>
      </c>
      <c r="C26" s="114"/>
      <c r="D26" s="114"/>
      <c r="E26" s="114"/>
      <c r="F26" s="114"/>
      <c r="G26" s="75">
        <v>0</v>
      </c>
    </row>
    <row r="27" spans="1:7" s="39" customFormat="1" ht="12.75" customHeight="1">
      <c r="A27" s="146" t="s">
        <v>23</v>
      </c>
      <c r="B27" s="147"/>
      <c r="C27" s="147"/>
      <c r="D27" s="147"/>
      <c r="E27" s="147"/>
      <c r="F27" s="148"/>
      <c r="G27" s="76">
        <f>SUM(G21:G26)</f>
        <v>0</v>
      </c>
    </row>
    <row r="28" spans="1:7" ht="2.1" customHeight="1">
      <c r="A28" s="19"/>
      <c r="G28" s="8"/>
    </row>
    <row r="29" spans="1:7">
      <c r="A29" s="149" t="s">
        <v>69</v>
      </c>
      <c r="B29" s="150"/>
      <c r="C29" s="150"/>
      <c r="D29" s="150"/>
      <c r="E29" s="150"/>
      <c r="F29" s="150"/>
      <c r="G29" s="151"/>
    </row>
    <row r="30" spans="1:7" s="39" customFormat="1" ht="12">
      <c r="A30" s="47">
        <v>3</v>
      </c>
      <c r="B30" s="152" t="s">
        <v>24</v>
      </c>
      <c r="C30" s="152"/>
      <c r="D30" s="152"/>
      <c r="E30" s="152"/>
      <c r="F30" s="152"/>
      <c r="G30" s="48" t="s">
        <v>5</v>
      </c>
    </row>
    <row r="31" spans="1:7" s="39" customFormat="1" ht="12">
      <c r="A31" s="41" t="s">
        <v>0</v>
      </c>
      <c r="B31" s="114" t="s">
        <v>25</v>
      </c>
      <c r="C31" s="114"/>
      <c r="D31" s="114"/>
      <c r="E31" s="114"/>
      <c r="F31" s="114"/>
      <c r="G31" s="73"/>
    </row>
    <row r="32" spans="1:7" s="39" customFormat="1" ht="12">
      <c r="A32" s="41" t="s">
        <v>1</v>
      </c>
      <c r="B32" s="114" t="s">
        <v>26</v>
      </c>
      <c r="C32" s="114"/>
      <c r="D32" s="114"/>
      <c r="E32" s="114"/>
      <c r="F32" s="114"/>
      <c r="G32" s="73">
        <v>0</v>
      </c>
    </row>
    <row r="33" spans="1:7" s="39" customFormat="1" ht="12">
      <c r="A33" s="43" t="s">
        <v>2</v>
      </c>
      <c r="B33" s="132" t="s">
        <v>16</v>
      </c>
      <c r="C33" s="132"/>
      <c r="D33" s="132"/>
      <c r="E33" s="132"/>
      <c r="F33" s="132"/>
      <c r="G33" s="73">
        <v>0</v>
      </c>
    </row>
    <row r="34" spans="1:7" s="39" customFormat="1" ht="12.75" customHeight="1">
      <c r="A34" s="146" t="s">
        <v>27</v>
      </c>
      <c r="B34" s="147"/>
      <c r="C34" s="147"/>
      <c r="D34" s="147"/>
      <c r="E34" s="147"/>
      <c r="F34" s="148"/>
      <c r="G34" s="77">
        <f>SUM(G31:G33)</f>
        <v>0</v>
      </c>
    </row>
    <row r="35" spans="1:7" ht="2.1" customHeight="1">
      <c r="A35" s="20"/>
      <c r="G35" s="8"/>
    </row>
    <row r="36" spans="1:7" s="39" customFormat="1" ht="12">
      <c r="A36" s="149" t="s">
        <v>94</v>
      </c>
      <c r="B36" s="150"/>
      <c r="C36" s="150"/>
      <c r="D36" s="150"/>
      <c r="E36" s="150"/>
      <c r="F36" s="150"/>
      <c r="G36" s="151"/>
    </row>
    <row r="37" spans="1:7" s="39" customFormat="1" ht="12">
      <c r="A37" s="128" t="s">
        <v>74</v>
      </c>
      <c r="B37" s="129"/>
      <c r="C37" s="129"/>
      <c r="D37" s="129"/>
      <c r="E37" s="129"/>
      <c r="F37" s="129"/>
      <c r="G37" s="130"/>
    </row>
    <row r="38" spans="1:7" s="39" customFormat="1" ht="12">
      <c r="A38" s="60" t="s">
        <v>28</v>
      </c>
      <c r="B38" s="145" t="s">
        <v>29</v>
      </c>
      <c r="C38" s="145"/>
      <c r="D38" s="145"/>
      <c r="E38" s="145"/>
      <c r="F38" s="52" t="s">
        <v>70</v>
      </c>
      <c r="G38" s="40" t="s">
        <v>5</v>
      </c>
    </row>
    <row r="39" spans="1:7" s="39" customFormat="1" ht="12">
      <c r="A39" s="41" t="s">
        <v>0</v>
      </c>
      <c r="B39" s="114" t="s">
        <v>30</v>
      </c>
      <c r="C39" s="114"/>
      <c r="D39" s="114"/>
      <c r="E39" s="114"/>
      <c r="F39" s="42">
        <v>0.2</v>
      </c>
      <c r="G39" s="73">
        <f>$G$9*F39</f>
        <v>16.8</v>
      </c>
    </row>
    <row r="40" spans="1:7" s="39" customFormat="1" ht="12">
      <c r="A40" s="41" t="s">
        <v>1</v>
      </c>
      <c r="B40" s="114" t="s">
        <v>31</v>
      </c>
      <c r="C40" s="114"/>
      <c r="D40" s="114"/>
      <c r="E40" s="114"/>
      <c r="F40" s="42">
        <v>1.4999999999999999E-2</v>
      </c>
      <c r="G40" s="73">
        <f t="shared" ref="G40:G46" si="0">$G$9*F40</f>
        <v>1.26</v>
      </c>
    </row>
    <row r="41" spans="1:7" s="39" customFormat="1" ht="12">
      <c r="A41" s="41" t="s">
        <v>2</v>
      </c>
      <c r="B41" s="114" t="s">
        <v>32</v>
      </c>
      <c r="C41" s="114"/>
      <c r="D41" s="114"/>
      <c r="E41" s="114"/>
      <c r="F41" s="42">
        <v>0</v>
      </c>
      <c r="G41" s="73">
        <f t="shared" si="0"/>
        <v>0</v>
      </c>
    </row>
    <row r="42" spans="1:7" s="39" customFormat="1" ht="12">
      <c r="A42" s="41" t="s">
        <v>3</v>
      </c>
      <c r="B42" s="114" t="s">
        <v>33</v>
      </c>
      <c r="C42" s="114"/>
      <c r="D42" s="114"/>
      <c r="E42" s="114"/>
      <c r="F42" s="42">
        <v>2E-3</v>
      </c>
      <c r="G42" s="73">
        <f t="shared" si="0"/>
        <v>0.16800000000000001</v>
      </c>
    </row>
    <row r="43" spans="1:7" s="39" customFormat="1" ht="12">
      <c r="A43" s="41" t="s">
        <v>4</v>
      </c>
      <c r="B43" s="114" t="s">
        <v>34</v>
      </c>
      <c r="C43" s="114"/>
      <c r="D43" s="114"/>
      <c r="E43" s="114"/>
      <c r="F43" s="42">
        <v>2.5000000000000001E-2</v>
      </c>
      <c r="G43" s="73">
        <f t="shared" si="0"/>
        <v>2.1</v>
      </c>
    </row>
    <row r="44" spans="1:7" s="39" customFormat="1" ht="12">
      <c r="A44" s="41" t="s">
        <v>11</v>
      </c>
      <c r="B44" s="114" t="s">
        <v>35</v>
      </c>
      <c r="C44" s="114"/>
      <c r="D44" s="114"/>
      <c r="E44" s="114"/>
      <c r="F44" s="42">
        <v>0.08</v>
      </c>
      <c r="G44" s="73">
        <f t="shared" si="0"/>
        <v>6.72</v>
      </c>
    </row>
    <row r="45" spans="1:7" s="39" customFormat="1" ht="12">
      <c r="A45" s="41" t="s">
        <v>13</v>
      </c>
      <c r="B45" s="114" t="s">
        <v>36</v>
      </c>
      <c r="C45" s="114"/>
      <c r="D45" s="114"/>
      <c r="E45" s="114"/>
      <c r="F45" s="42">
        <v>0.02</v>
      </c>
      <c r="G45" s="73">
        <f t="shared" si="0"/>
        <v>1.68</v>
      </c>
    </row>
    <row r="46" spans="1:7" s="39" customFormat="1" ht="12">
      <c r="A46" s="43" t="s">
        <v>15</v>
      </c>
      <c r="B46" s="132" t="s">
        <v>37</v>
      </c>
      <c r="C46" s="132"/>
      <c r="D46" s="132"/>
      <c r="E46" s="132"/>
      <c r="F46" s="44">
        <v>6.0000000000000001E-3</v>
      </c>
      <c r="G46" s="73">
        <f t="shared" si="0"/>
        <v>0.504</v>
      </c>
    </row>
    <row r="47" spans="1:7" s="39" customFormat="1" ht="12">
      <c r="A47" s="115" t="s">
        <v>95</v>
      </c>
      <c r="B47" s="116"/>
      <c r="C47" s="116"/>
      <c r="D47" s="116"/>
      <c r="E47" s="117"/>
      <c r="F47" s="53">
        <f>SUM(F39:F46)</f>
        <v>0.34800000000000003</v>
      </c>
      <c r="G47" s="46">
        <f>SUM(G39:G46)</f>
        <v>29.232000000000003</v>
      </c>
    </row>
    <row r="48" spans="1:7" ht="2.1" customHeight="1">
      <c r="A48" s="54"/>
      <c r="B48" s="7"/>
      <c r="D48" s="24"/>
      <c r="F48" s="25"/>
      <c r="G48" s="11"/>
    </row>
    <row r="49" spans="1:7">
      <c r="A49" s="128" t="s">
        <v>75</v>
      </c>
      <c r="B49" s="129"/>
      <c r="C49" s="129"/>
      <c r="D49" s="129"/>
      <c r="E49" s="129"/>
      <c r="F49" s="129"/>
      <c r="G49" s="130"/>
    </row>
    <row r="50" spans="1:7">
      <c r="A50" s="60" t="s">
        <v>38</v>
      </c>
      <c r="B50" s="143" t="s">
        <v>73</v>
      </c>
      <c r="C50" s="144"/>
      <c r="D50" s="144"/>
      <c r="E50" s="144"/>
      <c r="F50" s="52" t="s">
        <v>70</v>
      </c>
      <c r="G50" s="40" t="s">
        <v>5</v>
      </c>
    </row>
    <row r="51" spans="1:7">
      <c r="A51" s="70" t="s">
        <v>0</v>
      </c>
      <c r="B51" s="127" t="s">
        <v>39</v>
      </c>
      <c r="C51" s="127"/>
      <c r="D51" s="127"/>
      <c r="E51" s="127"/>
      <c r="F51" s="127"/>
      <c r="G51" s="73">
        <f>($G$9/12)</f>
        <v>7</v>
      </c>
    </row>
    <row r="52" spans="1:7">
      <c r="A52" s="41" t="s">
        <v>104</v>
      </c>
      <c r="B52" s="114" t="s">
        <v>30</v>
      </c>
      <c r="C52" s="114"/>
      <c r="D52" s="114"/>
      <c r="E52" s="114"/>
      <c r="F52" s="42">
        <v>0.2</v>
      </c>
      <c r="G52" s="73">
        <f>($G$9/12)*F52</f>
        <v>1.4000000000000001</v>
      </c>
    </row>
    <row r="53" spans="1:7">
      <c r="A53" s="41" t="s">
        <v>105</v>
      </c>
      <c r="B53" s="114" t="s">
        <v>31</v>
      </c>
      <c r="C53" s="114"/>
      <c r="D53" s="114"/>
      <c r="E53" s="114"/>
      <c r="F53" s="42">
        <v>1.4999999999999999E-2</v>
      </c>
      <c r="G53" s="73">
        <f t="shared" ref="G53:G59" si="1">($G$9/12)*F53</f>
        <v>0.105</v>
      </c>
    </row>
    <row r="54" spans="1:7">
      <c r="A54" s="41" t="s">
        <v>106</v>
      </c>
      <c r="B54" s="114" t="s">
        <v>32</v>
      </c>
      <c r="C54" s="114"/>
      <c r="D54" s="114"/>
      <c r="E54" s="114"/>
      <c r="F54" s="42">
        <v>0</v>
      </c>
      <c r="G54" s="73">
        <f t="shared" si="1"/>
        <v>0</v>
      </c>
    </row>
    <row r="55" spans="1:7">
      <c r="A55" s="41" t="s">
        <v>107</v>
      </c>
      <c r="B55" s="114" t="s">
        <v>33</v>
      </c>
      <c r="C55" s="114"/>
      <c r="D55" s="114"/>
      <c r="E55" s="114"/>
      <c r="F55" s="42">
        <v>2E-3</v>
      </c>
      <c r="G55" s="73">
        <f t="shared" si="1"/>
        <v>1.4E-2</v>
      </c>
    </row>
    <row r="56" spans="1:7">
      <c r="A56" s="41" t="s">
        <v>108</v>
      </c>
      <c r="B56" s="114" t="s">
        <v>34</v>
      </c>
      <c r="C56" s="114"/>
      <c r="D56" s="114"/>
      <c r="E56" s="114"/>
      <c r="F56" s="42">
        <v>2.5000000000000001E-2</v>
      </c>
      <c r="G56" s="73">
        <f t="shared" si="1"/>
        <v>0.17500000000000002</v>
      </c>
    </row>
    <row r="57" spans="1:7">
      <c r="A57" s="41" t="s">
        <v>109</v>
      </c>
      <c r="B57" s="114" t="s">
        <v>35</v>
      </c>
      <c r="C57" s="114"/>
      <c r="D57" s="114"/>
      <c r="E57" s="114"/>
      <c r="F57" s="42">
        <v>0.08</v>
      </c>
      <c r="G57" s="73">
        <f t="shared" si="1"/>
        <v>0.56000000000000005</v>
      </c>
    </row>
    <row r="58" spans="1:7">
      <c r="A58" s="41" t="s">
        <v>110</v>
      </c>
      <c r="B58" s="114" t="s">
        <v>36</v>
      </c>
      <c r="C58" s="114"/>
      <c r="D58" s="114"/>
      <c r="E58" s="114"/>
      <c r="F58" s="42">
        <v>0.02</v>
      </c>
      <c r="G58" s="73">
        <f t="shared" si="1"/>
        <v>0.14000000000000001</v>
      </c>
    </row>
    <row r="59" spans="1:7">
      <c r="A59" s="41" t="s">
        <v>111</v>
      </c>
      <c r="B59" s="132" t="s">
        <v>37</v>
      </c>
      <c r="C59" s="132"/>
      <c r="D59" s="132"/>
      <c r="E59" s="132"/>
      <c r="F59" s="44">
        <v>6.0000000000000001E-3</v>
      </c>
      <c r="G59" s="73">
        <f t="shared" si="1"/>
        <v>4.2000000000000003E-2</v>
      </c>
    </row>
    <row r="60" spans="1:7">
      <c r="A60" s="70" t="s">
        <v>1</v>
      </c>
      <c r="B60" s="140" t="s">
        <v>40</v>
      </c>
      <c r="C60" s="141"/>
      <c r="D60" s="141"/>
      <c r="E60" s="141"/>
      <c r="F60" s="142"/>
      <c r="G60" s="73">
        <f>($G$9/3)</f>
        <v>28</v>
      </c>
    </row>
    <row r="61" spans="1:7">
      <c r="A61" s="41" t="s">
        <v>112</v>
      </c>
      <c r="B61" s="114" t="s">
        <v>30</v>
      </c>
      <c r="C61" s="114"/>
      <c r="D61" s="114"/>
      <c r="E61" s="114"/>
      <c r="F61" s="42">
        <v>0.2</v>
      </c>
      <c r="G61" s="73">
        <f>($G$9/3)*F61</f>
        <v>5.6000000000000005</v>
      </c>
    </row>
    <row r="62" spans="1:7">
      <c r="A62" s="41" t="s">
        <v>113</v>
      </c>
      <c r="B62" s="114" t="s">
        <v>31</v>
      </c>
      <c r="C62" s="114"/>
      <c r="D62" s="114"/>
      <c r="E62" s="114"/>
      <c r="F62" s="42">
        <v>1.4999999999999999E-2</v>
      </c>
      <c r="G62" s="73">
        <f t="shared" ref="G62:G68" si="2">($G$9/3)*F62</f>
        <v>0.42</v>
      </c>
    </row>
    <row r="63" spans="1:7">
      <c r="A63" s="41" t="s">
        <v>114</v>
      </c>
      <c r="B63" s="114" t="s">
        <v>32</v>
      </c>
      <c r="C63" s="114"/>
      <c r="D63" s="114"/>
      <c r="E63" s="114"/>
      <c r="F63" s="42">
        <v>0</v>
      </c>
      <c r="G63" s="73">
        <f t="shared" si="2"/>
        <v>0</v>
      </c>
    </row>
    <row r="64" spans="1:7">
      <c r="A64" s="41" t="s">
        <v>115</v>
      </c>
      <c r="B64" s="114" t="s">
        <v>33</v>
      </c>
      <c r="C64" s="114"/>
      <c r="D64" s="114"/>
      <c r="E64" s="114"/>
      <c r="F64" s="42">
        <v>2E-3</v>
      </c>
      <c r="G64" s="73">
        <f t="shared" si="2"/>
        <v>5.6000000000000001E-2</v>
      </c>
    </row>
    <row r="65" spans="1:7">
      <c r="A65" s="41" t="s">
        <v>116</v>
      </c>
      <c r="B65" s="114" t="s">
        <v>34</v>
      </c>
      <c r="C65" s="114"/>
      <c r="D65" s="114"/>
      <c r="E65" s="114"/>
      <c r="F65" s="42">
        <v>2.5000000000000001E-2</v>
      </c>
      <c r="G65" s="73">
        <f t="shared" si="2"/>
        <v>0.70000000000000007</v>
      </c>
    </row>
    <row r="66" spans="1:7">
      <c r="A66" s="41" t="s">
        <v>117</v>
      </c>
      <c r="B66" s="114" t="s">
        <v>35</v>
      </c>
      <c r="C66" s="114"/>
      <c r="D66" s="114"/>
      <c r="E66" s="114"/>
      <c r="F66" s="42">
        <v>0.08</v>
      </c>
      <c r="G66" s="73">
        <f t="shared" si="2"/>
        <v>2.2400000000000002</v>
      </c>
    </row>
    <row r="67" spans="1:7">
      <c r="A67" s="41" t="s">
        <v>118</v>
      </c>
      <c r="B67" s="114" t="s">
        <v>36</v>
      </c>
      <c r="C67" s="114"/>
      <c r="D67" s="114"/>
      <c r="E67" s="114"/>
      <c r="F67" s="42">
        <v>0.02</v>
      </c>
      <c r="G67" s="73">
        <f t="shared" si="2"/>
        <v>0.56000000000000005</v>
      </c>
    </row>
    <row r="68" spans="1:7">
      <c r="A68" s="41" t="s">
        <v>119</v>
      </c>
      <c r="B68" s="114" t="s">
        <v>37</v>
      </c>
      <c r="C68" s="114"/>
      <c r="D68" s="114"/>
      <c r="E68" s="114"/>
      <c r="F68" s="44">
        <v>6.0000000000000001E-3</v>
      </c>
      <c r="G68" s="73">
        <f t="shared" si="2"/>
        <v>0.16800000000000001</v>
      </c>
    </row>
    <row r="69" spans="1:7">
      <c r="A69" s="115" t="s">
        <v>96</v>
      </c>
      <c r="B69" s="116"/>
      <c r="C69" s="116"/>
      <c r="D69" s="116"/>
      <c r="E69" s="116"/>
      <c r="F69" s="117"/>
      <c r="G69" s="79">
        <f>SUM(G51:G68)</f>
        <v>47.180000000000007</v>
      </c>
    </row>
    <row r="70" spans="1:7" ht="2.1" customHeight="1">
      <c r="A70" s="23"/>
      <c r="B70" s="7"/>
      <c r="C70" s="7"/>
      <c r="G70" s="8"/>
    </row>
    <row r="71" spans="1:7" s="39" customFormat="1" ht="12">
      <c r="A71" s="128" t="s">
        <v>76</v>
      </c>
      <c r="B71" s="129"/>
      <c r="C71" s="129"/>
      <c r="D71" s="129"/>
      <c r="E71" s="129"/>
      <c r="F71" s="129"/>
      <c r="G71" s="130"/>
    </row>
    <row r="72" spans="1:7" s="39" customFormat="1" ht="12">
      <c r="A72" s="60" t="s">
        <v>41</v>
      </c>
      <c r="B72" s="131" t="s">
        <v>42</v>
      </c>
      <c r="C72" s="131"/>
      <c r="D72" s="131"/>
      <c r="E72" s="131"/>
      <c r="F72" s="131"/>
      <c r="G72" s="40" t="s">
        <v>5</v>
      </c>
    </row>
    <row r="73" spans="1:7" s="39" customFormat="1" ht="12">
      <c r="A73" s="70" t="s">
        <v>0</v>
      </c>
      <c r="B73" s="127" t="s">
        <v>42</v>
      </c>
      <c r="C73" s="127"/>
      <c r="D73" s="127"/>
      <c r="E73" s="127"/>
      <c r="F73" s="127"/>
      <c r="G73" s="80">
        <v>0</v>
      </c>
    </row>
    <row r="74" spans="1:7" s="39" customFormat="1" ht="12">
      <c r="A74" s="41" t="s">
        <v>104</v>
      </c>
      <c r="B74" s="114" t="s">
        <v>30</v>
      </c>
      <c r="C74" s="114"/>
      <c r="D74" s="114"/>
      <c r="E74" s="114"/>
      <c r="F74" s="56"/>
      <c r="G74" s="80">
        <v>0</v>
      </c>
    </row>
    <row r="75" spans="1:7" s="39" customFormat="1" ht="12">
      <c r="A75" s="41" t="s">
        <v>105</v>
      </c>
      <c r="B75" s="114" t="s">
        <v>31</v>
      </c>
      <c r="C75" s="114"/>
      <c r="D75" s="114"/>
      <c r="E75" s="114"/>
      <c r="F75" s="56"/>
      <c r="G75" s="80">
        <v>0</v>
      </c>
    </row>
    <row r="76" spans="1:7" s="39" customFormat="1" ht="12">
      <c r="A76" s="41" t="s">
        <v>106</v>
      </c>
      <c r="B76" s="114" t="s">
        <v>32</v>
      </c>
      <c r="C76" s="114"/>
      <c r="D76" s="114"/>
      <c r="E76" s="114"/>
      <c r="F76" s="56"/>
      <c r="G76" s="80">
        <v>0</v>
      </c>
    </row>
    <row r="77" spans="1:7" s="39" customFormat="1" ht="12">
      <c r="A77" s="41" t="s">
        <v>107</v>
      </c>
      <c r="B77" s="114" t="s">
        <v>33</v>
      </c>
      <c r="C77" s="114"/>
      <c r="D77" s="114"/>
      <c r="E77" s="114"/>
      <c r="F77" s="56"/>
      <c r="G77" s="80">
        <v>0</v>
      </c>
    </row>
    <row r="78" spans="1:7" s="39" customFormat="1" ht="12">
      <c r="A78" s="41" t="s">
        <v>108</v>
      </c>
      <c r="B78" s="114" t="s">
        <v>34</v>
      </c>
      <c r="C78" s="114"/>
      <c r="D78" s="114"/>
      <c r="E78" s="114"/>
      <c r="F78" s="56"/>
      <c r="G78" s="80">
        <v>0</v>
      </c>
    </row>
    <row r="79" spans="1:7" s="39" customFormat="1" ht="12">
      <c r="A79" s="41" t="s">
        <v>109</v>
      </c>
      <c r="B79" s="114" t="s">
        <v>35</v>
      </c>
      <c r="C79" s="114"/>
      <c r="D79" s="114"/>
      <c r="E79" s="114"/>
      <c r="F79" s="56"/>
      <c r="G79" s="80">
        <v>0</v>
      </c>
    </row>
    <row r="80" spans="1:7" s="39" customFormat="1" ht="12">
      <c r="A80" s="41" t="s">
        <v>110</v>
      </c>
      <c r="B80" s="114" t="s">
        <v>36</v>
      </c>
      <c r="C80" s="114"/>
      <c r="D80" s="114"/>
      <c r="E80" s="114"/>
      <c r="F80" s="56"/>
      <c r="G80" s="80">
        <v>0</v>
      </c>
    </row>
    <row r="81" spans="1:7" s="39" customFormat="1" ht="12">
      <c r="A81" s="41" t="s">
        <v>111</v>
      </c>
      <c r="B81" s="132" t="s">
        <v>37</v>
      </c>
      <c r="C81" s="132"/>
      <c r="D81" s="132"/>
      <c r="E81" s="132"/>
      <c r="F81" s="56"/>
      <c r="G81" s="80">
        <v>0</v>
      </c>
    </row>
    <row r="82" spans="1:7" s="39" customFormat="1" ht="12">
      <c r="A82" s="115" t="s">
        <v>97</v>
      </c>
      <c r="B82" s="116"/>
      <c r="C82" s="116"/>
      <c r="D82" s="116"/>
      <c r="E82" s="116"/>
      <c r="F82" s="117"/>
      <c r="G82" s="79">
        <f>SUM(G73:G81)</f>
        <v>0</v>
      </c>
    </row>
    <row r="83" spans="1:7" ht="2.1" customHeight="1">
      <c r="A83" s="19"/>
      <c r="G83" s="8"/>
    </row>
    <row r="84" spans="1:7" s="39" customFormat="1" ht="12">
      <c r="A84" s="137" t="s">
        <v>77</v>
      </c>
      <c r="B84" s="138"/>
      <c r="C84" s="138"/>
      <c r="D84" s="138"/>
      <c r="E84" s="138"/>
      <c r="F84" s="138"/>
      <c r="G84" s="139"/>
    </row>
    <row r="85" spans="1:7" s="39" customFormat="1" ht="12">
      <c r="A85" s="60" t="s">
        <v>43</v>
      </c>
      <c r="B85" s="131" t="s">
        <v>44</v>
      </c>
      <c r="C85" s="131"/>
      <c r="D85" s="131"/>
      <c r="E85" s="131"/>
      <c r="F85" s="131"/>
      <c r="G85" s="40" t="s">
        <v>5</v>
      </c>
    </row>
    <row r="86" spans="1:7" s="39" customFormat="1" ht="12">
      <c r="A86" s="71" t="s">
        <v>0</v>
      </c>
      <c r="B86" s="140" t="s">
        <v>45</v>
      </c>
      <c r="C86" s="141"/>
      <c r="D86" s="141"/>
      <c r="E86" s="141"/>
      <c r="F86" s="142"/>
      <c r="G86" s="78">
        <v>0</v>
      </c>
    </row>
    <row r="87" spans="1:7" s="39" customFormat="1" ht="12">
      <c r="A87" s="41" t="s">
        <v>104</v>
      </c>
      <c r="B87" s="114" t="s">
        <v>30</v>
      </c>
      <c r="C87" s="114"/>
      <c r="D87" s="114"/>
      <c r="E87" s="114"/>
      <c r="F87" s="42"/>
      <c r="G87" s="78">
        <v>0</v>
      </c>
    </row>
    <row r="88" spans="1:7" s="39" customFormat="1" ht="12">
      <c r="A88" s="41" t="s">
        <v>105</v>
      </c>
      <c r="B88" s="114" t="s">
        <v>31</v>
      </c>
      <c r="C88" s="114"/>
      <c r="D88" s="114"/>
      <c r="E88" s="114"/>
      <c r="F88" s="42"/>
      <c r="G88" s="78">
        <v>0</v>
      </c>
    </row>
    <row r="89" spans="1:7" s="39" customFormat="1" ht="12">
      <c r="A89" s="41" t="s">
        <v>106</v>
      </c>
      <c r="B89" s="114" t="s">
        <v>32</v>
      </c>
      <c r="C89" s="114"/>
      <c r="D89" s="114"/>
      <c r="E89" s="114"/>
      <c r="F89" s="42"/>
      <c r="G89" s="78">
        <v>0</v>
      </c>
    </row>
    <row r="90" spans="1:7" s="39" customFormat="1" ht="12">
      <c r="A90" s="41" t="s">
        <v>107</v>
      </c>
      <c r="B90" s="114" t="s">
        <v>33</v>
      </c>
      <c r="C90" s="114"/>
      <c r="D90" s="114"/>
      <c r="E90" s="114"/>
      <c r="F90" s="42"/>
      <c r="G90" s="78">
        <v>0</v>
      </c>
    </row>
    <row r="91" spans="1:7" s="39" customFormat="1" ht="12">
      <c r="A91" s="41" t="s">
        <v>108</v>
      </c>
      <c r="B91" s="114" t="s">
        <v>34</v>
      </c>
      <c r="C91" s="114"/>
      <c r="D91" s="114"/>
      <c r="E91" s="114"/>
      <c r="F91" s="42"/>
      <c r="G91" s="78">
        <v>0</v>
      </c>
    </row>
    <row r="92" spans="1:7" s="39" customFormat="1" ht="12">
      <c r="A92" s="41" t="s">
        <v>109</v>
      </c>
      <c r="B92" s="114" t="s">
        <v>35</v>
      </c>
      <c r="C92" s="114"/>
      <c r="D92" s="114"/>
      <c r="E92" s="114"/>
      <c r="F92" s="42"/>
      <c r="G92" s="78">
        <v>0</v>
      </c>
    </row>
    <row r="93" spans="1:7" s="39" customFormat="1" ht="12">
      <c r="A93" s="41" t="s">
        <v>110</v>
      </c>
      <c r="B93" s="114" t="s">
        <v>36</v>
      </c>
      <c r="C93" s="114"/>
      <c r="D93" s="114"/>
      <c r="E93" s="114"/>
      <c r="F93" s="42"/>
      <c r="G93" s="78">
        <v>0</v>
      </c>
    </row>
    <row r="94" spans="1:7" s="39" customFormat="1" ht="12">
      <c r="A94" s="41" t="s">
        <v>111</v>
      </c>
      <c r="B94" s="132" t="s">
        <v>37</v>
      </c>
      <c r="C94" s="132"/>
      <c r="D94" s="132"/>
      <c r="E94" s="132"/>
      <c r="F94" s="44"/>
      <c r="G94" s="78">
        <v>0</v>
      </c>
    </row>
    <row r="95" spans="1:7" s="39" customFormat="1" ht="12">
      <c r="A95" s="41" t="s">
        <v>1</v>
      </c>
      <c r="B95" s="114" t="s">
        <v>47</v>
      </c>
      <c r="C95" s="114"/>
      <c r="D95" s="114"/>
      <c r="E95" s="114"/>
      <c r="F95" s="114"/>
      <c r="G95" s="78">
        <v>0</v>
      </c>
    </row>
    <row r="96" spans="1:7" s="39" customFormat="1" ht="12">
      <c r="A96" s="41" t="s">
        <v>2</v>
      </c>
      <c r="B96" s="114" t="s">
        <v>49</v>
      </c>
      <c r="C96" s="114"/>
      <c r="D96" s="114"/>
      <c r="E96" s="114"/>
      <c r="F96" s="114"/>
      <c r="G96" s="78">
        <v>0</v>
      </c>
    </row>
    <row r="97" spans="1:7" s="39" customFormat="1" ht="12">
      <c r="A97" s="70" t="s">
        <v>3</v>
      </c>
      <c r="B97" s="127" t="s">
        <v>50</v>
      </c>
      <c r="C97" s="127"/>
      <c r="D97" s="127"/>
      <c r="E97" s="127"/>
      <c r="F97" s="127"/>
      <c r="G97" s="78">
        <v>0</v>
      </c>
    </row>
    <row r="98" spans="1:7" s="39" customFormat="1" ht="12">
      <c r="A98" s="41" t="s">
        <v>126</v>
      </c>
      <c r="B98" s="136" t="s">
        <v>30</v>
      </c>
      <c r="C98" s="136"/>
      <c r="D98" s="136"/>
      <c r="E98" s="136"/>
      <c r="F98" s="64"/>
      <c r="G98" s="78">
        <v>0</v>
      </c>
    </row>
    <row r="99" spans="1:7" s="39" customFormat="1" ht="12">
      <c r="A99" s="41" t="s">
        <v>127</v>
      </c>
      <c r="B99" s="133" t="s">
        <v>31</v>
      </c>
      <c r="C99" s="134"/>
      <c r="D99" s="134"/>
      <c r="E99" s="135"/>
      <c r="F99" s="64"/>
      <c r="G99" s="78">
        <v>0</v>
      </c>
    </row>
    <row r="100" spans="1:7" s="39" customFormat="1" ht="12">
      <c r="A100" s="41" t="s">
        <v>128</v>
      </c>
      <c r="B100" s="114" t="s">
        <v>32</v>
      </c>
      <c r="C100" s="114"/>
      <c r="D100" s="114"/>
      <c r="E100" s="114"/>
      <c r="F100" s="66"/>
      <c r="G100" s="78">
        <v>0</v>
      </c>
    </row>
    <row r="101" spans="1:7" s="39" customFormat="1" ht="12">
      <c r="A101" s="41" t="s">
        <v>129</v>
      </c>
      <c r="B101" s="114" t="s">
        <v>33</v>
      </c>
      <c r="C101" s="114"/>
      <c r="D101" s="114"/>
      <c r="E101" s="114"/>
      <c r="F101" s="64"/>
      <c r="G101" s="78">
        <v>0</v>
      </c>
    </row>
    <row r="102" spans="1:7" s="39" customFormat="1" ht="12">
      <c r="A102" s="41" t="s">
        <v>130</v>
      </c>
      <c r="B102" s="114" t="s">
        <v>34</v>
      </c>
      <c r="C102" s="114"/>
      <c r="D102" s="114"/>
      <c r="E102" s="114"/>
      <c r="F102" s="64"/>
      <c r="G102" s="78">
        <v>0</v>
      </c>
    </row>
    <row r="103" spans="1:7" s="39" customFormat="1" ht="12">
      <c r="A103" s="41" t="s">
        <v>131</v>
      </c>
      <c r="B103" s="132" t="s">
        <v>35</v>
      </c>
      <c r="C103" s="132"/>
      <c r="D103" s="132"/>
      <c r="E103" s="132"/>
      <c r="F103" s="65"/>
      <c r="G103" s="78">
        <v>0</v>
      </c>
    </row>
    <row r="104" spans="1:7" s="39" customFormat="1" ht="12">
      <c r="A104" s="41" t="s">
        <v>132</v>
      </c>
      <c r="B104" s="114" t="s">
        <v>36</v>
      </c>
      <c r="C104" s="114"/>
      <c r="D104" s="114"/>
      <c r="E104" s="114"/>
      <c r="F104" s="55"/>
      <c r="G104" s="78">
        <v>0</v>
      </c>
    </row>
    <row r="105" spans="1:7" s="39" customFormat="1" ht="12">
      <c r="A105" s="41" t="s">
        <v>133</v>
      </c>
      <c r="B105" s="114" t="s">
        <v>37</v>
      </c>
      <c r="C105" s="114"/>
      <c r="D105" s="114"/>
      <c r="E105" s="114"/>
      <c r="F105" s="55"/>
      <c r="G105" s="78">
        <v>0</v>
      </c>
    </row>
    <row r="106" spans="1:7" s="39" customFormat="1" ht="12">
      <c r="A106" s="59" t="s">
        <v>4</v>
      </c>
      <c r="B106" s="57" t="s">
        <v>51</v>
      </c>
      <c r="C106" s="58"/>
      <c r="D106" s="58"/>
      <c r="E106" s="58"/>
      <c r="F106" s="45"/>
      <c r="G106" s="78">
        <v>0</v>
      </c>
    </row>
    <row r="107" spans="1:7" s="39" customFormat="1" ht="12">
      <c r="A107" s="59" t="s">
        <v>11</v>
      </c>
      <c r="B107" s="133" t="s">
        <v>52</v>
      </c>
      <c r="C107" s="134"/>
      <c r="D107" s="134"/>
      <c r="E107" s="134"/>
      <c r="F107" s="135"/>
      <c r="G107" s="78">
        <v>0</v>
      </c>
    </row>
    <row r="108" spans="1:7" s="39" customFormat="1" ht="12">
      <c r="A108" s="115" t="s">
        <v>98</v>
      </c>
      <c r="B108" s="116"/>
      <c r="C108" s="116"/>
      <c r="D108" s="116"/>
      <c r="E108" s="116"/>
      <c r="F108" s="117"/>
      <c r="G108" s="78">
        <f>SUM(G86:G107)</f>
        <v>0</v>
      </c>
    </row>
    <row r="109" spans="1:7" s="39" customFormat="1" ht="2.1" customHeight="1">
      <c r="A109" s="67"/>
      <c r="G109" s="68"/>
    </row>
    <row r="110" spans="1:7" s="39" customFormat="1" ht="12">
      <c r="A110" s="128" t="s">
        <v>78</v>
      </c>
      <c r="B110" s="129"/>
      <c r="C110" s="129"/>
      <c r="D110" s="129"/>
      <c r="E110" s="129"/>
      <c r="F110" s="129"/>
      <c r="G110" s="130"/>
    </row>
    <row r="111" spans="1:7" s="39" customFormat="1" ht="12">
      <c r="A111" s="60" t="s">
        <v>53</v>
      </c>
      <c r="B111" s="131" t="s">
        <v>54</v>
      </c>
      <c r="C111" s="131"/>
      <c r="D111" s="131"/>
      <c r="E111" s="131"/>
      <c r="F111" s="131"/>
      <c r="G111" s="40" t="s">
        <v>5</v>
      </c>
    </row>
    <row r="112" spans="1:7" s="39" customFormat="1" ht="12">
      <c r="A112" s="71" t="s">
        <v>0</v>
      </c>
      <c r="B112" s="127" t="s">
        <v>55</v>
      </c>
      <c r="C112" s="127"/>
      <c r="D112" s="127"/>
      <c r="E112" s="127"/>
      <c r="F112" s="127"/>
      <c r="G112" s="78">
        <v>0</v>
      </c>
    </row>
    <row r="113" spans="1:7" s="39" customFormat="1" ht="12">
      <c r="A113" s="59" t="s">
        <v>104</v>
      </c>
      <c r="B113" s="114" t="s">
        <v>30</v>
      </c>
      <c r="C113" s="114"/>
      <c r="D113" s="114"/>
      <c r="E113" s="114"/>
      <c r="F113" s="55"/>
      <c r="G113" s="78">
        <v>0</v>
      </c>
    </row>
    <row r="114" spans="1:7" s="39" customFormat="1" ht="12">
      <c r="A114" s="59" t="s">
        <v>105</v>
      </c>
      <c r="B114" s="114" t="s">
        <v>31</v>
      </c>
      <c r="C114" s="114"/>
      <c r="D114" s="114"/>
      <c r="E114" s="114"/>
      <c r="F114" s="55"/>
      <c r="G114" s="78">
        <v>0</v>
      </c>
    </row>
    <row r="115" spans="1:7" s="39" customFormat="1" ht="12">
      <c r="A115" s="59" t="s">
        <v>106</v>
      </c>
      <c r="B115" s="114" t="s">
        <v>32</v>
      </c>
      <c r="C115" s="114"/>
      <c r="D115" s="114"/>
      <c r="E115" s="114"/>
      <c r="F115" s="55"/>
      <c r="G115" s="78">
        <v>0</v>
      </c>
    </row>
    <row r="116" spans="1:7" s="39" customFormat="1" ht="12">
      <c r="A116" s="59" t="s">
        <v>107</v>
      </c>
      <c r="B116" s="114" t="s">
        <v>33</v>
      </c>
      <c r="C116" s="114"/>
      <c r="D116" s="114"/>
      <c r="E116" s="114"/>
      <c r="F116" s="55"/>
      <c r="G116" s="78">
        <v>0</v>
      </c>
    </row>
    <row r="117" spans="1:7" s="39" customFormat="1" ht="12">
      <c r="A117" s="59" t="s">
        <v>108</v>
      </c>
      <c r="B117" s="114" t="s">
        <v>34</v>
      </c>
      <c r="C117" s="114"/>
      <c r="D117" s="114"/>
      <c r="E117" s="114"/>
      <c r="F117" s="55"/>
      <c r="G117" s="78">
        <v>0</v>
      </c>
    </row>
    <row r="118" spans="1:7" s="39" customFormat="1" ht="12">
      <c r="A118" s="59" t="s">
        <v>109</v>
      </c>
      <c r="B118" s="114" t="s">
        <v>35</v>
      </c>
      <c r="C118" s="114"/>
      <c r="D118" s="114"/>
      <c r="E118" s="114"/>
      <c r="F118" s="55"/>
      <c r="G118" s="78">
        <v>0</v>
      </c>
    </row>
    <row r="119" spans="1:7" s="39" customFormat="1" ht="12">
      <c r="A119" s="59" t="s">
        <v>110</v>
      </c>
      <c r="B119" s="114" t="s">
        <v>36</v>
      </c>
      <c r="C119" s="114"/>
      <c r="D119" s="114"/>
      <c r="E119" s="114"/>
      <c r="F119" s="55"/>
      <c r="G119" s="78">
        <v>0</v>
      </c>
    </row>
    <row r="120" spans="1:7" s="39" customFormat="1" ht="12">
      <c r="A120" s="59" t="s">
        <v>111</v>
      </c>
      <c r="B120" s="114" t="s">
        <v>37</v>
      </c>
      <c r="C120" s="114"/>
      <c r="D120" s="114"/>
      <c r="E120" s="114"/>
      <c r="F120" s="55"/>
      <c r="G120" s="78">
        <v>0</v>
      </c>
    </row>
    <row r="121" spans="1:7" s="39" customFormat="1" ht="12">
      <c r="A121" s="71" t="s">
        <v>1</v>
      </c>
      <c r="B121" s="127" t="s">
        <v>56</v>
      </c>
      <c r="C121" s="127"/>
      <c r="D121" s="127"/>
      <c r="E121" s="127"/>
      <c r="F121" s="127"/>
      <c r="G121" s="78">
        <v>0</v>
      </c>
    </row>
    <row r="122" spans="1:7" s="39" customFormat="1" ht="12">
      <c r="A122" s="59" t="s">
        <v>112</v>
      </c>
      <c r="B122" s="114" t="s">
        <v>30</v>
      </c>
      <c r="C122" s="114"/>
      <c r="D122" s="114"/>
      <c r="E122" s="114"/>
      <c r="F122" s="55"/>
      <c r="G122" s="78">
        <v>0</v>
      </c>
    </row>
    <row r="123" spans="1:7" s="39" customFormat="1" ht="12">
      <c r="A123" s="59" t="s">
        <v>113</v>
      </c>
      <c r="B123" s="114" t="s">
        <v>31</v>
      </c>
      <c r="C123" s="114"/>
      <c r="D123" s="114"/>
      <c r="E123" s="114"/>
      <c r="F123" s="55"/>
      <c r="G123" s="78">
        <v>0</v>
      </c>
    </row>
    <row r="124" spans="1:7" s="39" customFormat="1" ht="12">
      <c r="A124" s="59" t="s">
        <v>114</v>
      </c>
      <c r="B124" s="114" t="s">
        <v>32</v>
      </c>
      <c r="C124" s="114"/>
      <c r="D124" s="114"/>
      <c r="E124" s="114"/>
      <c r="F124" s="55"/>
      <c r="G124" s="78">
        <v>0</v>
      </c>
    </row>
    <row r="125" spans="1:7" s="39" customFormat="1" ht="12">
      <c r="A125" s="59" t="s">
        <v>115</v>
      </c>
      <c r="B125" s="114" t="s">
        <v>33</v>
      </c>
      <c r="C125" s="114"/>
      <c r="D125" s="114"/>
      <c r="E125" s="114"/>
      <c r="F125" s="55"/>
      <c r="G125" s="78">
        <v>0</v>
      </c>
    </row>
    <row r="126" spans="1:7" s="39" customFormat="1" ht="12">
      <c r="A126" s="59" t="s">
        <v>116</v>
      </c>
      <c r="B126" s="114" t="s">
        <v>34</v>
      </c>
      <c r="C126" s="114"/>
      <c r="D126" s="114"/>
      <c r="E126" s="114"/>
      <c r="F126" s="55"/>
      <c r="G126" s="78">
        <v>0</v>
      </c>
    </row>
    <row r="127" spans="1:7" s="39" customFormat="1" ht="12">
      <c r="A127" s="59" t="s">
        <v>117</v>
      </c>
      <c r="B127" s="114" t="s">
        <v>35</v>
      </c>
      <c r="C127" s="114"/>
      <c r="D127" s="114"/>
      <c r="E127" s="114"/>
      <c r="F127" s="55"/>
      <c r="G127" s="78">
        <v>0</v>
      </c>
    </row>
    <row r="128" spans="1:7" s="39" customFormat="1" ht="12">
      <c r="A128" s="59" t="s">
        <v>118</v>
      </c>
      <c r="B128" s="114" t="s">
        <v>36</v>
      </c>
      <c r="C128" s="114"/>
      <c r="D128" s="114"/>
      <c r="E128" s="114"/>
      <c r="F128" s="55"/>
      <c r="G128" s="78">
        <v>0</v>
      </c>
    </row>
    <row r="129" spans="1:7" s="39" customFormat="1" ht="12">
      <c r="A129" s="59" t="s">
        <v>119</v>
      </c>
      <c r="B129" s="114" t="s">
        <v>37</v>
      </c>
      <c r="C129" s="114"/>
      <c r="D129" s="114"/>
      <c r="E129" s="114"/>
      <c r="F129" s="55"/>
      <c r="G129" s="78">
        <v>0</v>
      </c>
    </row>
    <row r="130" spans="1:7" s="39" customFormat="1" ht="12">
      <c r="A130" s="128" t="s">
        <v>143</v>
      </c>
      <c r="B130" s="129"/>
      <c r="C130" s="129"/>
      <c r="D130" s="129"/>
      <c r="E130" s="129"/>
      <c r="F130" s="129"/>
      <c r="G130" s="130"/>
    </row>
    <row r="131" spans="1:7" s="39" customFormat="1" ht="12">
      <c r="A131" s="71" t="s">
        <v>2</v>
      </c>
      <c r="B131" s="127" t="s">
        <v>57</v>
      </c>
      <c r="C131" s="127"/>
      <c r="D131" s="127"/>
      <c r="E131" s="127"/>
      <c r="F131" s="127"/>
      <c r="G131" s="78">
        <v>0</v>
      </c>
    </row>
    <row r="132" spans="1:7" s="39" customFormat="1" ht="12">
      <c r="A132" s="59" t="s">
        <v>46</v>
      </c>
      <c r="B132" s="114" t="s">
        <v>30</v>
      </c>
      <c r="C132" s="114"/>
      <c r="D132" s="114"/>
      <c r="E132" s="114"/>
      <c r="F132" s="55"/>
      <c r="G132" s="78">
        <v>0</v>
      </c>
    </row>
    <row r="133" spans="1:7" s="39" customFormat="1" ht="12">
      <c r="A133" s="59" t="s">
        <v>48</v>
      </c>
      <c r="B133" s="114" t="s">
        <v>31</v>
      </c>
      <c r="C133" s="114"/>
      <c r="D133" s="114"/>
      <c r="E133" s="114"/>
      <c r="F133" s="55"/>
      <c r="G133" s="78">
        <v>0</v>
      </c>
    </row>
    <row r="134" spans="1:7" s="39" customFormat="1" ht="12">
      <c r="A134" s="59" t="s">
        <v>120</v>
      </c>
      <c r="B134" s="114" t="s">
        <v>32</v>
      </c>
      <c r="C134" s="114"/>
      <c r="D134" s="114"/>
      <c r="E134" s="114"/>
      <c r="F134" s="55"/>
      <c r="G134" s="78">
        <v>0</v>
      </c>
    </row>
    <row r="135" spans="1:7" s="39" customFormat="1" ht="12">
      <c r="A135" s="59" t="s">
        <v>121</v>
      </c>
      <c r="B135" s="114" t="s">
        <v>33</v>
      </c>
      <c r="C135" s="114"/>
      <c r="D135" s="114"/>
      <c r="E135" s="114"/>
      <c r="F135" s="55"/>
      <c r="G135" s="78">
        <v>0</v>
      </c>
    </row>
    <row r="136" spans="1:7" s="39" customFormat="1" ht="12">
      <c r="A136" s="59" t="s">
        <v>122</v>
      </c>
      <c r="B136" s="114" t="s">
        <v>34</v>
      </c>
      <c r="C136" s="114"/>
      <c r="D136" s="114"/>
      <c r="E136" s="114"/>
      <c r="F136" s="55"/>
      <c r="G136" s="78">
        <v>0</v>
      </c>
    </row>
    <row r="137" spans="1:7" s="39" customFormat="1" ht="12">
      <c r="A137" s="59" t="s">
        <v>123</v>
      </c>
      <c r="B137" s="114" t="s">
        <v>35</v>
      </c>
      <c r="C137" s="114"/>
      <c r="D137" s="114"/>
      <c r="E137" s="114"/>
      <c r="F137" s="55"/>
      <c r="G137" s="78">
        <v>0</v>
      </c>
    </row>
    <row r="138" spans="1:7" s="39" customFormat="1" ht="12">
      <c r="A138" s="59" t="s">
        <v>124</v>
      </c>
      <c r="B138" s="114" t="s">
        <v>36</v>
      </c>
      <c r="C138" s="114"/>
      <c r="D138" s="114"/>
      <c r="E138" s="114"/>
      <c r="F138" s="55"/>
      <c r="G138" s="78">
        <v>0</v>
      </c>
    </row>
    <row r="139" spans="1:7" s="39" customFormat="1" ht="12">
      <c r="A139" s="59" t="s">
        <v>125</v>
      </c>
      <c r="B139" s="114" t="s">
        <v>37</v>
      </c>
      <c r="C139" s="114"/>
      <c r="D139" s="114"/>
      <c r="E139" s="114"/>
      <c r="F139" s="55"/>
      <c r="G139" s="78">
        <v>0</v>
      </c>
    </row>
    <row r="140" spans="1:7" s="39" customFormat="1" ht="12">
      <c r="A140" s="71" t="s">
        <v>3</v>
      </c>
      <c r="B140" s="127" t="s">
        <v>58</v>
      </c>
      <c r="C140" s="127"/>
      <c r="D140" s="127"/>
      <c r="E140" s="127"/>
      <c r="F140" s="127"/>
      <c r="G140" s="78">
        <v>0</v>
      </c>
    </row>
    <row r="141" spans="1:7" s="39" customFormat="1" ht="12">
      <c r="A141" s="59" t="s">
        <v>126</v>
      </c>
      <c r="B141" s="114" t="s">
        <v>30</v>
      </c>
      <c r="C141" s="114"/>
      <c r="D141" s="114"/>
      <c r="E141" s="114"/>
      <c r="F141" s="55"/>
      <c r="G141" s="78">
        <v>0</v>
      </c>
    </row>
    <row r="142" spans="1:7" s="39" customFormat="1" ht="12">
      <c r="A142" s="59" t="s">
        <v>127</v>
      </c>
      <c r="B142" s="114" t="s">
        <v>31</v>
      </c>
      <c r="C142" s="114"/>
      <c r="D142" s="114"/>
      <c r="E142" s="114"/>
      <c r="F142" s="55"/>
      <c r="G142" s="78">
        <v>0</v>
      </c>
    </row>
    <row r="143" spans="1:7" s="39" customFormat="1" ht="12">
      <c r="A143" s="59" t="s">
        <v>128</v>
      </c>
      <c r="B143" s="114" t="s">
        <v>32</v>
      </c>
      <c r="C143" s="114"/>
      <c r="D143" s="114"/>
      <c r="E143" s="114"/>
      <c r="F143" s="55"/>
      <c r="G143" s="78">
        <v>0</v>
      </c>
    </row>
    <row r="144" spans="1:7" s="39" customFormat="1" ht="12">
      <c r="A144" s="59" t="s">
        <v>129</v>
      </c>
      <c r="B144" s="114" t="s">
        <v>33</v>
      </c>
      <c r="C144" s="114"/>
      <c r="D144" s="114"/>
      <c r="E144" s="114"/>
      <c r="F144" s="55"/>
      <c r="G144" s="78">
        <v>0</v>
      </c>
    </row>
    <row r="145" spans="1:7" s="39" customFormat="1" ht="12">
      <c r="A145" s="59" t="s">
        <v>130</v>
      </c>
      <c r="B145" s="114" t="s">
        <v>34</v>
      </c>
      <c r="C145" s="114"/>
      <c r="D145" s="114"/>
      <c r="E145" s="114"/>
      <c r="F145" s="55"/>
      <c r="G145" s="78">
        <v>0</v>
      </c>
    </row>
    <row r="146" spans="1:7" s="39" customFormat="1" ht="12">
      <c r="A146" s="59" t="s">
        <v>131</v>
      </c>
      <c r="B146" s="114" t="s">
        <v>35</v>
      </c>
      <c r="C146" s="114"/>
      <c r="D146" s="114"/>
      <c r="E146" s="114"/>
      <c r="F146" s="55"/>
      <c r="G146" s="78">
        <v>0</v>
      </c>
    </row>
    <row r="147" spans="1:7" s="39" customFormat="1" ht="12">
      <c r="A147" s="59" t="s">
        <v>132</v>
      </c>
      <c r="B147" s="114" t="s">
        <v>36</v>
      </c>
      <c r="C147" s="114"/>
      <c r="D147" s="114"/>
      <c r="E147" s="114"/>
      <c r="F147" s="55"/>
      <c r="G147" s="78">
        <v>0</v>
      </c>
    </row>
    <row r="148" spans="1:7" s="39" customFormat="1" ht="12">
      <c r="A148" s="59" t="s">
        <v>133</v>
      </c>
      <c r="B148" s="114" t="s">
        <v>37</v>
      </c>
      <c r="C148" s="114"/>
      <c r="D148" s="114"/>
      <c r="E148" s="114"/>
      <c r="F148" s="55"/>
      <c r="G148" s="78">
        <v>0</v>
      </c>
    </row>
    <row r="149" spans="1:7" s="39" customFormat="1" ht="12">
      <c r="A149" s="71" t="s">
        <v>4</v>
      </c>
      <c r="B149" s="127" t="s">
        <v>59</v>
      </c>
      <c r="C149" s="127"/>
      <c r="D149" s="127"/>
      <c r="E149" s="127"/>
      <c r="F149" s="127"/>
      <c r="G149" s="78">
        <v>0</v>
      </c>
    </row>
    <row r="150" spans="1:7" s="39" customFormat="1" ht="12">
      <c r="A150" s="59" t="s">
        <v>134</v>
      </c>
      <c r="B150" s="114" t="s">
        <v>30</v>
      </c>
      <c r="C150" s="114"/>
      <c r="D150" s="114"/>
      <c r="E150" s="114"/>
      <c r="F150" s="55"/>
      <c r="G150" s="78">
        <v>0</v>
      </c>
    </row>
    <row r="151" spans="1:7" s="39" customFormat="1" ht="12">
      <c r="A151" s="59" t="s">
        <v>135</v>
      </c>
      <c r="B151" s="114" t="s">
        <v>31</v>
      </c>
      <c r="C151" s="114"/>
      <c r="D151" s="114"/>
      <c r="E151" s="114"/>
      <c r="F151" s="55"/>
      <c r="G151" s="78">
        <v>0</v>
      </c>
    </row>
    <row r="152" spans="1:7" s="39" customFormat="1" ht="12">
      <c r="A152" s="59" t="s">
        <v>136</v>
      </c>
      <c r="B152" s="114" t="s">
        <v>32</v>
      </c>
      <c r="C152" s="114"/>
      <c r="D152" s="114"/>
      <c r="E152" s="114"/>
      <c r="F152" s="55"/>
      <c r="G152" s="78">
        <v>0</v>
      </c>
    </row>
    <row r="153" spans="1:7" s="39" customFormat="1" ht="12">
      <c r="A153" s="59" t="s">
        <v>137</v>
      </c>
      <c r="B153" s="114" t="s">
        <v>33</v>
      </c>
      <c r="C153" s="114"/>
      <c r="D153" s="114"/>
      <c r="E153" s="114"/>
      <c r="F153" s="55"/>
      <c r="G153" s="78">
        <v>0</v>
      </c>
    </row>
    <row r="154" spans="1:7" s="39" customFormat="1" ht="12">
      <c r="A154" s="59" t="s">
        <v>138</v>
      </c>
      <c r="B154" s="114" t="s">
        <v>34</v>
      </c>
      <c r="C154" s="114"/>
      <c r="D154" s="114"/>
      <c r="E154" s="114"/>
      <c r="F154" s="55"/>
      <c r="G154" s="78">
        <v>0</v>
      </c>
    </row>
    <row r="155" spans="1:7" s="39" customFormat="1" ht="12">
      <c r="A155" s="59" t="s">
        <v>139</v>
      </c>
      <c r="B155" s="114" t="s">
        <v>35</v>
      </c>
      <c r="C155" s="114"/>
      <c r="D155" s="114"/>
      <c r="E155" s="114"/>
      <c r="F155" s="55"/>
      <c r="G155" s="78">
        <v>0</v>
      </c>
    </row>
    <row r="156" spans="1:7" s="39" customFormat="1" ht="12">
      <c r="A156" s="59" t="s">
        <v>140</v>
      </c>
      <c r="B156" s="114" t="s">
        <v>36</v>
      </c>
      <c r="C156" s="114"/>
      <c r="D156" s="114"/>
      <c r="E156" s="114"/>
      <c r="F156" s="55"/>
      <c r="G156" s="78">
        <v>0</v>
      </c>
    </row>
    <row r="157" spans="1:7" s="39" customFormat="1" ht="12">
      <c r="A157" s="59" t="s">
        <v>141</v>
      </c>
      <c r="B157" s="114" t="s">
        <v>37</v>
      </c>
      <c r="C157" s="114"/>
      <c r="D157" s="114"/>
      <c r="E157" s="114"/>
      <c r="F157" s="55"/>
      <c r="G157" s="78">
        <v>0</v>
      </c>
    </row>
    <row r="158" spans="1:7" s="39" customFormat="1" ht="12">
      <c r="A158" s="115" t="s">
        <v>99</v>
      </c>
      <c r="B158" s="116"/>
      <c r="C158" s="116"/>
      <c r="D158" s="116"/>
      <c r="E158" s="116"/>
      <c r="F158" s="117"/>
      <c r="G158" s="78">
        <v>0</v>
      </c>
    </row>
    <row r="159" spans="1:7" s="39" customFormat="1" ht="12">
      <c r="A159" s="118" t="s">
        <v>142</v>
      </c>
      <c r="B159" s="119"/>
      <c r="C159" s="119"/>
      <c r="D159" s="119"/>
      <c r="E159" s="119"/>
      <c r="F159" s="120"/>
      <c r="G159" s="69"/>
    </row>
    <row r="160" spans="1:7" ht="6.95" customHeight="1">
      <c r="A160" s="13"/>
      <c r="B160" s="28"/>
      <c r="C160" s="28"/>
      <c r="D160" s="28"/>
      <c r="E160" s="28"/>
      <c r="F160" s="2"/>
      <c r="G160" s="12"/>
    </row>
    <row r="161" spans="1:10" s="29" customFormat="1" ht="15.75" thickBot="1">
      <c r="A161" s="89" t="s">
        <v>87</v>
      </c>
      <c r="B161" s="90"/>
      <c r="C161" s="90"/>
      <c r="D161" s="90"/>
      <c r="E161" s="90"/>
      <c r="F161" s="91"/>
      <c r="G161" s="81">
        <f>G159+G17+G47+G69+G34</f>
        <v>160.41200000000001</v>
      </c>
    </row>
    <row r="162" spans="1:10" ht="9.9499999999999993" customHeight="1" thickBot="1">
      <c r="A162" s="5"/>
      <c r="G162" s="14"/>
    </row>
    <row r="163" spans="1:10">
      <c r="A163" s="121" t="s">
        <v>83</v>
      </c>
      <c r="B163" s="122"/>
      <c r="C163" s="122"/>
      <c r="D163" s="122"/>
      <c r="E163" s="122"/>
      <c r="F163" s="122"/>
      <c r="G163" s="123"/>
    </row>
    <row r="164" spans="1:10">
      <c r="A164" s="124" t="s">
        <v>86</v>
      </c>
      <c r="B164" s="125"/>
      <c r="C164" s="125"/>
      <c r="D164" s="125"/>
      <c r="E164" s="125"/>
      <c r="F164" s="125"/>
      <c r="G164" s="126"/>
    </row>
    <row r="165" spans="1:10" ht="12.75" customHeight="1">
      <c r="A165" s="21" t="s">
        <v>84</v>
      </c>
      <c r="B165" s="102" t="s">
        <v>85</v>
      </c>
      <c r="C165" s="103"/>
      <c r="D165" s="104"/>
      <c r="E165" s="6" t="s">
        <v>79</v>
      </c>
      <c r="F165" s="22" t="s">
        <v>70</v>
      </c>
      <c r="G165" s="9" t="s">
        <v>5</v>
      </c>
    </row>
    <row r="166" spans="1:10">
      <c r="A166" s="27" t="s">
        <v>0</v>
      </c>
      <c r="B166" s="105" t="s">
        <v>60</v>
      </c>
      <c r="C166" s="106"/>
      <c r="D166" s="107"/>
      <c r="E166" s="17">
        <f>G161</f>
        <v>160.41200000000001</v>
      </c>
      <c r="F166" s="30">
        <v>0.05</v>
      </c>
      <c r="G166" s="84">
        <f>E166*F166</f>
        <v>8.0206</v>
      </c>
    </row>
    <row r="167" spans="1:10">
      <c r="A167" s="35" t="s">
        <v>1</v>
      </c>
      <c r="B167" s="36" t="s">
        <v>148</v>
      </c>
      <c r="C167" s="26"/>
      <c r="D167" s="26"/>
      <c r="E167" s="17">
        <f>G161+G166</f>
        <v>168.43260000000001</v>
      </c>
      <c r="F167" s="87">
        <v>-0.19999999900000001</v>
      </c>
      <c r="G167" s="84">
        <f>E167*F167</f>
        <v>-33.686519831567402</v>
      </c>
    </row>
    <row r="168" spans="1:10">
      <c r="A168" s="108" t="s">
        <v>100</v>
      </c>
      <c r="B168" s="109"/>
      <c r="C168" s="109"/>
      <c r="D168" s="109"/>
      <c r="E168" s="109"/>
      <c r="F168" s="110"/>
      <c r="G168" s="85">
        <f>G166+G167</f>
        <v>-25.6659198315674</v>
      </c>
    </row>
    <row r="169" spans="1:10">
      <c r="A169" s="92" t="s">
        <v>88</v>
      </c>
      <c r="B169" s="93"/>
      <c r="C169" s="93"/>
      <c r="D169" s="93"/>
      <c r="E169" s="93"/>
      <c r="F169" s="93"/>
      <c r="G169" s="15">
        <f>G161+G168</f>
        <v>134.7460801684326</v>
      </c>
    </row>
    <row r="170" spans="1:10">
      <c r="A170" s="111" t="s">
        <v>89</v>
      </c>
      <c r="B170" s="112"/>
      <c r="C170" s="112"/>
      <c r="D170" s="112"/>
      <c r="E170" s="112"/>
      <c r="F170" s="112"/>
      <c r="G170" s="113"/>
      <c r="J170" s="34"/>
    </row>
    <row r="171" spans="1:10">
      <c r="A171" s="21" t="s">
        <v>90</v>
      </c>
      <c r="B171" s="102" t="s">
        <v>91</v>
      </c>
      <c r="C171" s="103"/>
      <c r="D171" s="104"/>
      <c r="E171" s="6" t="s">
        <v>79</v>
      </c>
      <c r="F171" s="22" t="s">
        <v>70</v>
      </c>
      <c r="G171" s="9" t="s">
        <v>5</v>
      </c>
    </row>
    <row r="172" spans="1:10">
      <c r="A172" s="31" t="s">
        <v>0</v>
      </c>
      <c r="B172" s="32" t="s">
        <v>80</v>
      </c>
      <c r="C172" s="97" t="s">
        <v>81</v>
      </c>
      <c r="D172" s="97"/>
      <c r="E172" s="33">
        <f>$G$168+$G$161</f>
        <v>134.7460801684326</v>
      </c>
      <c r="F172" s="4">
        <v>0.05</v>
      </c>
      <c r="G172" s="16">
        <f>E172*F172</f>
        <v>6.7373040084216305</v>
      </c>
      <c r="J172" s="82"/>
    </row>
    <row r="173" spans="1:10">
      <c r="A173" s="18" t="s">
        <v>1</v>
      </c>
      <c r="B173" s="98" t="s">
        <v>61</v>
      </c>
      <c r="C173" s="100" t="s">
        <v>62</v>
      </c>
      <c r="D173" s="100"/>
      <c r="E173" s="33">
        <f t="shared" ref="E173:E174" si="3">$G$168+$G$161</f>
        <v>134.7460801684326</v>
      </c>
      <c r="F173" s="3">
        <v>0.03</v>
      </c>
      <c r="G173" s="16">
        <f t="shared" ref="G173:G177" si="4">E173*F173</f>
        <v>4.0423824050529777</v>
      </c>
      <c r="H173" s="34"/>
      <c r="J173" s="83"/>
    </row>
    <row r="174" spans="1:10">
      <c r="A174" s="18" t="s">
        <v>2</v>
      </c>
      <c r="B174" s="99"/>
      <c r="C174" s="100" t="s">
        <v>63</v>
      </c>
      <c r="D174" s="100"/>
      <c r="E174" s="33">
        <f t="shared" si="3"/>
        <v>134.7460801684326</v>
      </c>
      <c r="F174" s="3">
        <v>6.4999999999999997E-3</v>
      </c>
      <c r="G174" s="16">
        <f t="shared" si="4"/>
        <v>0.87584952109481184</v>
      </c>
      <c r="H174" s="34"/>
    </row>
    <row r="175" spans="1:10">
      <c r="A175" s="18" t="s">
        <v>3</v>
      </c>
      <c r="B175" s="99"/>
      <c r="C175" s="100" t="s">
        <v>64</v>
      </c>
      <c r="D175" s="100"/>
      <c r="E175" s="33">
        <f>(($G$168+$G$161)*8%)</f>
        <v>10.779686413474607</v>
      </c>
      <c r="F175" s="3">
        <v>0.15</v>
      </c>
      <c r="G175" s="16">
        <f t="shared" si="4"/>
        <v>1.6169529620211911</v>
      </c>
      <c r="H175" s="34"/>
      <c r="J175" s="86"/>
    </row>
    <row r="176" spans="1:10">
      <c r="A176" s="18" t="s">
        <v>4</v>
      </c>
      <c r="B176" s="99"/>
      <c r="C176" s="100" t="s">
        <v>82</v>
      </c>
      <c r="D176" s="100"/>
      <c r="E176" s="33">
        <f>(($G$168+$G$161)*12%)</f>
        <v>16.169529620211911</v>
      </c>
      <c r="F176" s="3">
        <v>0.09</v>
      </c>
      <c r="G176" s="16">
        <f t="shared" si="4"/>
        <v>1.4552576658190719</v>
      </c>
      <c r="H176" s="34"/>
      <c r="J176" s="86"/>
    </row>
    <row r="177" spans="1:8">
      <c r="A177" s="18" t="s">
        <v>11</v>
      </c>
      <c r="B177" s="99"/>
      <c r="C177" s="101" t="s">
        <v>65</v>
      </c>
      <c r="D177" s="101"/>
      <c r="E177" s="33">
        <f>$G$168+$G$161</f>
        <v>134.7460801684326</v>
      </c>
      <c r="F177" s="37">
        <v>0</v>
      </c>
      <c r="G177" s="16">
        <f t="shared" si="4"/>
        <v>0</v>
      </c>
      <c r="H177" s="34"/>
    </row>
    <row r="178" spans="1:8">
      <c r="A178" s="92" t="s">
        <v>101</v>
      </c>
      <c r="B178" s="93"/>
      <c r="C178" s="93"/>
      <c r="D178" s="93"/>
      <c r="E178" s="93"/>
      <c r="F178" s="93"/>
      <c r="G178" s="10">
        <f>SUM(G172:G177)</f>
        <v>14.727746562409683</v>
      </c>
    </row>
    <row r="179" spans="1:8" ht="13.5" thickBot="1">
      <c r="A179" s="94" t="s">
        <v>93</v>
      </c>
      <c r="B179" s="95"/>
      <c r="C179" s="95"/>
      <c r="D179" s="95"/>
      <c r="E179" s="95"/>
      <c r="F179" s="96"/>
      <c r="G179" s="38">
        <f>G169+G178</f>
        <v>149.47382673084229</v>
      </c>
    </row>
    <row r="180" spans="1:8" ht="6.95" customHeight="1">
      <c r="A180" s="20"/>
      <c r="G180" s="8"/>
    </row>
    <row r="181" spans="1:8" ht="15.75" thickBot="1">
      <c r="A181" s="89" t="s">
        <v>92</v>
      </c>
      <c r="B181" s="90"/>
      <c r="C181" s="90"/>
      <c r="D181" s="90"/>
      <c r="E181" s="90"/>
      <c r="F181" s="91"/>
      <c r="G181" s="81">
        <f>G161+G168+G178</f>
        <v>149.47382673084229</v>
      </c>
    </row>
    <row r="182" spans="1:8" ht="15.75" thickBot="1">
      <c r="A182" s="89" t="s">
        <v>149</v>
      </c>
      <c r="B182" s="90"/>
      <c r="C182" s="90"/>
      <c r="D182" s="90"/>
      <c r="E182" s="90"/>
      <c r="F182" s="91"/>
      <c r="G182" s="88">
        <v>9600</v>
      </c>
    </row>
    <row r="183" spans="1:8" ht="15.75" thickBot="1">
      <c r="A183" s="89" t="s">
        <v>150</v>
      </c>
      <c r="B183" s="90"/>
      <c r="C183" s="90"/>
      <c r="D183" s="90"/>
      <c r="E183" s="90"/>
      <c r="F183" s="91"/>
      <c r="G183" s="81">
        <f>G181*G182</f>
        <v>1434948.736616086</v>
      </c>
    </row>
  </sheetData>
  <mergeCells count="174">
    <mergeCell ref="A1:G1"/>
    <mergeCell ref="A3:G3"/>
    <mergeCell ref="A4:B4"/>
    <mergeCell ref="C4:F4"/>
    <mergeCell ref="A5:B5"/>
    <mergeCell ref="C5:F5"/>
    <mergeCell ref="B11:E11"/>
    <mergeCell ref="B12:F12"/>
    <mergeCell ref="B13:F13"/>
    <mergeCell ref="B14:F14"/>
    <mergeCell ref="B15:F15"/>
    <mergeCell ref="B16:F16"/>
    <mergeCell ref="A6:B6"/>
    <mergeCell ref="C6:F6"/>
    <mergeCell ref="A7:G7"/>
    <mergeCell ref="B8:E8"/>
    <mergeCell ref="B9:F9"/>
    <mergeCell ref="B10:E10"/>
    <mergeCell ref="B24:F24"/>
    <mergeCell ref="B25:F25"/>
    <mergeCell ref="B26:F26"/>
    <mergeCell ref="A27:F27"/>
    <mergeCell ref="A29:G29"/>
    <mergeCell ref="B30:F30"/>
    <mergeCell ref="A17:F17"/>
    <mergeCell ref="A19:G19"/>
    <mergeCell ref="B20:F20"/>
    <mergeCell ref="B21:F21"/>
    <mergeCell ref="B22:F22"/>
    <mergeCell ref="B23:F23"/>
    <mergeCell ref="B38:E38"/>
    <mergeCell ref="B39:E39"/>
    <mergeCell ref="B40:E40"/>
    <mergeCell ref="B41:E41"/>
    <mergeCell ref="B42:E42"/>
    <mergeCell ref="B43:E43"/>
    <mergeCell ref="B31:F31"/>
    <mergeCell ref="B32:F32"/>
    <mergeCell ref="B33:F33"/>
    <mergeCell ref="A34:F34"/>
    <mergeCell ref="A36:G36"/>
    <mergeCell ref="A37:G37"/>
    <mergeCell ref="B51:F51"/>
    <mergeCell ref="B52:E52"/>
    <mergeCell ref="B53:E53"/>
    <mergeCell ref="B54:E54"/>
    <mergeCell ref="B55:E55"/>
    <mergeCell ref="B56:E56"/>
    <mergeCell ref="B44:E44"/>
    <mergeCell ref="B45:E45"/>
    <mergeCell ref="B46:E46"/>
    <mergeCell ref="A47:E47"/>
    <mergeCell ref="A49:G49"/>
    <mergeCell ref="B50:E50"/>
    <mergeCell ref="B63:E63"/>
    <mergeCell ref="B64:E64"/>
    <mergeCell ref="B65:E65"/>
    <mergeCell ref="B66:E66"/>
    <mergeCell ref="B67:E67"/>
    <mergeCell ref="B68:E68"/>
    <mergeCell ref="B57:E57"/>
    <mergeCell ref="B58:E58"/>
    <mergeCell ref="B59:E59"/>
    <mergeCell ref="B60:F60"/>
    <mergeCell ref="B61:E61"/>
    <mergeCell ref="B62:E62"/>
    <mergeCell ref="B76:E76"/>
    <mergeCell ref="B77:E77"/>
    <mergeCell ref="B78:E78"/>
    <mergeCell ref="B79:E79"/>
    <mergeCell ref="B80:E80"/>
    <mergeCell ref="B81:E81"/>
    <mergeCell ref="A69:F69"/>
    <mergeCell ref="A71:G71"/>
    <mergeCell ref="B72:F72"/>
    <mergeCell ref="B73:F73"/>
    <mergeCell ref="B74:E74"/>
    <mergeCell ref="B75:E75"/>
    <mergeCell ref="B89:E89"/>
    <mergeCell ref="B90:E90"/>
    <mergeCell ref="B91:E91"/>
    <mergeCell ref="B92:E92"/>
    <mergeCell ref="B93:E93"/>
    <mergeCell ref="B94:E94"/>
    <mergeCell ref="A82:F82"/>
    <mergeCell ref="A84:G84"/>
    <mergeCell ref="B85:F85"/>
    <mergeCell ref="B86:F86"/>
    <mergeCell ref="B87:E87"/>
    <mergeCell ref="B88:E88"/>
    <mergeCell ref="B101:E101"/>
    <mergeCell ref="B102:E102"/>
    <mergeCell ref="B103:E103"/>
    <mergeCell ref="B104:E104"/>
    <mergeCell ref="B105:E105"/>
    <mergeCell ref="B107:F107"/>
    <mergeCell ref="B95:F95"/>
    <mergeCell ref="B96:F96"/>
    <mergeCell ref="B97:F97"/>
    <mergeCell ref="B98:E98"/>
    <mergeCell ref="B99:E99"/>
    <mergeCell ref="B100:E100"/>
    <mergeCell ref="B115:E115"/>
    <mergeCell ref="B116:E116"/>
    <mergeCell ref="B117:E117"/>
    <mergeCell ref="B118:E118"/>
    <mergeCell ref="B119:E119"/>
    <mergeCell ref="B120:E120"/>
    <mergeCell ref="A108:F108"/>
    <mergeCell ref="A110:G110"/>
    <mergeCell ref="B111:F111"/>
    <mergeCell ref="B112:F112"/>
    <mergeCell ref="B113:E113"/>
    <mergeCell ref="B114:E114"/>
    <mergeCell ref="B127:E127"/>
    <mergeCell ref="B128:E128"/>
    <mergeCell ref="B129:E129"/>
    <mergeCell ref="A130:G130"/>
    <mergeCell ref="B131:F131"/>
    <mergeCell ref="B132:E132"/>
    <mergeCell ref="B121:F121"/>
    <mergeCell ref="B122:E122"/>
    <mergeCell ref="B123:E123"/>
    <mergeCell ref="B124:E124"/>
    <mergeCell ref="B125:E125"/>
    <mergeCell ref="B126:E126"/>
    <mergeCell ref="B139:E139"/>
    <mergeCell ref="B140:F140"/>
    <mergeCell ref="B141:E141"/>
    <mergeCell ref="B142:E142"/>
    <mergeCell ref="B143:E143"/>
    <mergeCell ref="B144:E144"/>
    <mergeCell ref="B133:E133"/>
    <mergeCell ref="B134:E134"/>
    <mergeCell ref="B135:E135"/>
    <mergeCell ref="B136:E136"/>
    <mergeCell ref="B137:E137"/>
    <mergeCell ref="B138:E138"/>
    <mergeCell ref="B151:E151"/>
    <mergeCell ref="B152:E152"/>
    <mergeCell ref="B153:E153"/>
    <mergeCell ref="B154:E154"/>
    <mergeCell ref="B155:E155"/>
    <mergeCell ref="B156:E156"/>
    <mergeCell ref="B145:E145"/>
    <mergeCell ref="B146:E146"/>
    <mergeCell ref="B147:E147"/>
    <mergeCell ref="B148:E148"/>
    <mergeCell ref="B149:F149"/>
    <mergeCell ref="B150:E150"/>
    <mergeCell ref="B165:D165"/>
    <mergeCell ref="B166:D166"/>
    <mergeCell ref="A168:F168"/>
    <mergeCell ref="A169:F169"/>
    <mergeCell ref="A170:G170"/>
    <mergeCell ref="B171:D171"/>
    <mergeCell ref="B157:E157"/>
    <mergeCell ref="A158:F158"/>
    <mergeCell ref="A159:F159"/>
    <mergeCell ref="A161:F161"/>
    <mergeCell ref="A163:G163"/>
    <mergeCell ref="A164:G164"/>
    <mergeCell ref="A182:F182"/>
    <mergeCell ref="A183:F183"/>
    <mergeCell ref="A178:F178"/>
    <mergeCell ref="A179:F179"/>
    <mergeCell ref="A181:F181"/>
    <mergeCell ref="C172:D172"/>
    <mergeCell ref="B173:B177"/>
    <mergeCell ref="C173:D173"/>
    <mergeCell ref="C174:D174"/>
    <mergeCell ref="C175:D175"/>
    <mergeCell ref="C176:D176"/>
    <mergeCell ref="C177:D17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0" orientation="portrait" r:id="rId1"/>
  <headerFooter>
    <oddFooter>&amp;R&amp;P de &amp;N</oddFooter>
  </headerFooter>
  <rowBreaks count="2" manualBreakCount="2">
    <brk id="129" max="6" man="1"/>
    <brk id="18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Plan1</vt:lpstr>
      <vt:lpstr>Plan1!Area_de_impressao</vt:lpstr>
      <vt:lpstr>Plan1!Titulos_de_impressao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Dias</dc:creator>
  <cp:lastModifiedBy>adartanan.antiqueira</cp:lastModifiedBy>
  <cp:lastPrinted>2025-02-24T12:53:39Z</cp:lastPrinted>
  <dcterms:created xsi:type="dcterms:W3CDTF">2024-12-17T19:30:09Z</dcterms:created>
  <dcterms:modified xsi:type="dcterms:W3CDTF">2025-02-24T13:00:55Z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2024-12-17T00:00:00Z</vt:filetime>
  </property>
  <property fmtid="{D5CDD505-2E9C-101B-9397-08002B2CF9AE}" pid="3" name="LastSaved">
    <vt:filetime>2024-12-17T00:00:00Z</vt:filetime>
  </property>
  <property fmtid="{D5CDD505-2E9C-101B-9397-08002B2CF9AE}" pid="4" name="Producer">
    <vt:lpwstr>iLovePDF</vt:lpwstr>
  </property>
</Properties>
</file>