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5575" windowHeight="9645"/>
  </bookViews>
  <sheets>
    <sheet name="Total 100%" sheetId="1" r:id="rId1"/>
  </sheets>
  <definedNames>
    <definedName name="_xlnm.Print_Area" localSheetId="0">'Total 100%'!$A$1:$K$179</definedName>
    <definedName name="_xlnm.Print_Titles" localSheetId="0">'Total 100%'!$A:$I,'Total 100%'!$7:$7</definedName>
  </definedNames>
  <calcPr calcId="162913"/>
</workbook>
</file>

<file path=xl/calcChain.xml><?xml version="1.0" encoding="utf-8"?>
<calcChain xmlns="http://schemas.openxmlformats.org/spreadsheetml/2006/main">
  <c r="H19" i="1" l="1"/>
  <c r="H25" i="1"/>
  <c r="H27" i="1"/>
  <c r="H43" i="1"/>
  <c r="H51" i="1"/>
  <c r="H55" i="1"/>
  <c r="H56" i="1"/>
  <c r="H57" i="1"/>
  <c r="H75" i="1"/>
  <c r="H83" i="1"/>
  <c r="H99" i="1"/>
  <c r="H105" i="1"/>
  <c r="H107" i="1"/>
  <c r="G10" i="1"/>
  <c r="H10" i="1" s="1"/>
  <c r="G11" i="1"/>
  <c r="H11" i="1" s="1"/>
  <c r="G12" i="1"/>
  <c r="H12" i="1" s="1"/>
  <c r="G13" i="1"/>
  <c r="H13" i="1" s="1"/>
  <c r="G14" i="1"/>
  <c r="H14" i="1" s="1"/>
  <c r="G15" i="1"/>
  <c r="H15" i="1" s="1"/>
  <c r="G16" i="1"/>
  <c r="H16" i="1" s="1"/>
  <c r="G17" i="1"/>
  <c r="H17" i="1" s="1"/>
  <c r="G18" i="1"/>
  <c r="H18" i="1" s="1"/>
  <c r="G19" i="1"/>
  <c r="G20" i="1"/>
  <c r="H20" i="1" s="1"/>
  <c r="G21" i="1"/>
  <c r="H21" i="1" s="1"/>
  <c r="G22" i="1"/>
  <c r="H22" i="1" s="1"/>
  <c r="G23" i="1"/>
  <c r="H23" i="1" s="1"/>
  <c r="G24" i="1"/>
  <c r="H24" i="1" s="1"/>
  <c r="G25" i="1"/>
  <c r="G26" i="1"/>
  <c r="H26" i="1" s="1"/>
  <c r="G27" i="1"/>
  <c r="G28" i="1"/>
  <c r="H28" i="1" s="1"/>
  <c r="G29" i="1"/>
  <c r="H29" i="1" s="1"/>
  <c r="G30" i="1"/>
  <c r="H30" i="1" s="1"/>
  <c r="G31" i="1"/>
  <c r="H31" i="1" s="1"/>
  <c r="G32" i="1"/>
  <c r="H32" i="1" s="1"/>
  <c r="G33" i="1"/>
  <c r="H33" i="1" s="1"/>
  <c r="G34" i="1"/>
  <c r="H34" i="1" s="1"/>
  <c r="G35" i="1"/>
  <c r="H35" i="1" s="1"/>
  <c r="G36" i="1"/>
  <c r="H36" i="1" s="1"/>
  <c r="G37" i="1"/>
  <c r="H37" i="1" s="1"/>
  <c r="G38" i="1"/>
  <c r="H38" i="1" s="1"/>
  <c r="G39" i="1"/>
  <c r="H39" i="1" s="1"/>
  <c r="G40" i="1"/>
  <c r="H40" i="1" s="1"/>
  <c r="G41" i="1"/>
  <c r="H41" i="1" s="1"/>
  <c r="G42" i="1"/>
  <c r="H42" i="1" s="1"/>
  <c r="G43" i="1"/>
  <c r="G44" i="1"/>
  <c r="H44" i="1" s="1"/>
  <c r="G45" i="1"/>
  <c r="H45" i="1" s="1"/>
  <c r="G46" i="1"/>
  <c r="H46" i="1" s="1"/>
  <c r="G47" i="1"/>
  <c r="H47" i="1" s="1"/>
  <c r="G48" i="1"/>
  <c r="H48" i="1" s="1"/>
  <c r="G49" i="1"/>
  <c r="H49" i="1" s="1"/>
  <c r="G50" i="1"/>
  <c r="H50" i="1" s="1"/>
  <c r="G51" i="1"/>
  <c r="G52" i="1"/>
  <c r="H52" i="1" s="1"/>
  <c r="G53" i="1"/>
  <c r="H53" i="1" s="1"/>
  <c r="G54" i="1"/>
  <c r="H54" i="1" s="1"/>
  <c r="G55" i="1"/>
  <c r="G56" i="1"/>
  <c r="G57" i="1"/>
  <c r="G58" i="1"/>
  <c r="H58" i="1" s="1"/>
  <c r="G59" i="1"/>
  <c r="H59" i="1" s="1"/>
  <c r="G60" i="1"/>
  <c r="H60" i="1" s="1"/>
  <c r="G61" i="1"/>
  <c r="H61" i="1" s="1"/>
  <c r="G62" i="1"/>
  <c r="H62" i="1" s="1"/>
  <c r="G63" i="1"/>
  <c r="H63" i="1" s="1"/>
  <c r="G64" i="1"/>
  <c r="H64" i="1" s="1"/>
  <c r="G65" i="1"/>
  <c r="H65" i="1" s="1"/>
  <c r="G66" i="1"/>
  <c r="H66" i="1" s="1"/>
  <c r="G67" i="1"/>
  <c r="H67" i="1" s="1"/>
  <c r="G68" i="1"/>
  <c r="H68" i="1" s="1"/>
  <c r="G69" i="1"/>
  <c r="H69" i="1" s="1"/>
  <c r="G70" i="1"/>
  <c r="H70" i="1" s="1"/>
  <c r="G71" i="1"/>
  <c r="H71" i="1" s="1"/>
  <c r="G72" i="1"/>
  <c r="H72" i="1" s="1"/>
  <c r="G73" i="1"/>
  <c r="H73" i="1" s="1"/>
  <c r="G74" i="1"/>
  <c r="H74" i="1" s="1"/>
  <c r="G75" i="1"/>
  <c r="G76" i="1"/>
  <c r="H76" i="1" s="1"/>
  <c r="G77" i="1"/>
  <c r="H77" i="1" s="1"/>
  <c r="G78" i="1"/>
  <c r="H78" i="1" s="1"/>
  <c r="G79" i="1"/>
  <c r="H79" i="1" s="1"/>
  <c r="G80" i="1"/>
  <c r="H80" i="1" s="1"/>
  <c r="G81" i="1"/>
  <c r="H81" i="1" s="1"/>
  <c r="G82" i="1"/>
  <c r="H82" i="1" s="1"/>
  <c r="G83" i="1"/>
  <c r="G84" i="1"/>
  <c r="H84" i="1" s="1"/>
  <c r="G85" i="1"/>
  <c r="H85" i="1" s="1"/>
  <c r="G86" i="1"/>
  <c r="H86" i="1" s="1"/>
  <c r="G87" i="1"/>
  <c r="H87" i="1" s="1"/>
  <c r="G88" i="1"/>
  <c r="H88" i="1" s="1"/>
  <c r="G89" i="1"/>
  <c r="H89" i="1" s="1"/>
  <c r="G90" i="1"/>
  <c r="H90" i="1" s="1"/>
  <c r="G91" i="1"/>
  <c r="H91" i="1" s="1"/>
  <c r="G92" i="1"/>
  <c r="H92" i="1" s="1"/>
  <c r="G93" i="1"/>
  <c r="H93" i="1" s="1"/>
  <c r="G94" i="1"/>
  <c r="H94" i="1" s="1"/>
  <c r="G95" i="1"/>
  <c r="H95" i="1" s="1"/>
  <c r="G96" i="1"/>
  <c r="H96" i="1" s="1"/>
  <c r="G97" i="1"/>
  <c r="H97" i="1" s="1"/>
  <c r="G98" i="1"/>
  <c r="H98" i="1" s="1"/>
  <c r="G99" i="1"/>
  <c r="G100" i="1"/>
  <c r="H100" i="1" s="1"/>
  <c r="G101" i="1"/>
  <c r="H101" i="1" s="1"/>
  <c r="G102" i="1"/>
  <c r="H102" i="1" s="1"/>
  <c r="G103" i="1"/>
  <c r="H103" i="1" s="1"/>
  <c r="G104" i="1"/>
  <c r="H104" i="1" s="1"/>
  <c r="G105" i="1"/>
  <c r="G106" i="1"/>
  <c r="H106" i="1" s="1"/>
  <c r="G107" i="1"/>
  <c r="G108" i="1"/>
  <c r="H108" i="1" s="1"/>
  <c r="G109" i="1"/>
  <c r="H109" i="1" s="1"/>
  <c r="G110" i="1"/>
  <c r="H110" i="1" s="1"/>
  <c r="G111" i="1"/>
  <c r="H111" i="1" s="1"/>
  <c r="G112" i="1"/>
  <c r="H112" i="1" s="1"/>
  <c r="G113" i="1"/>
  <c r="H113" i="1" s="1"/>
  <c r="G114" i="1"/>
  <c r="H114" i="1" s="1"/>
  <c r="G115" i="1"/>
  <c r="H115" i="1" s="1"/>
  <c r="G116" i="1"/>
  <c r="H116" i="1" s="1"/>
  <c r="G117" i="1"/>
  <c r="H117" i="1" s="1"/>
  <c r="G118" i="1"/>
  <c r="H118" i="1" s="1"/>
  <c r="G119" i="1"/>
  <c r="H119" i="1" s="1"/>
  <c r="G120" i="1"/>
  <c r="H120" i="1" s="1"/>
  <c r="G121" i="1"/>
  <c r="H121" i="1" s="1"/>
  <c r="G122" i="1"/>
  <c r="H122" i="1" s="1"/>
  <c r="G123" i="1"/>
  <c r="H123" i="1" s="1"/>
  <c r="G124" i="1"/>
  <c r="H124" i="1" s="1"/>
  <c r="G125" i="1"/>
  <c r="H125" i="1" s="1"/>
  <c r="G126" i="1"/>
  <c r="H126" i="1" s="1"/>
  <c r="G127" i="1"/>
  <c r="H127" i="1" s="1"/>
  <c r="G128" i="1"/>
  <c r="H128" i="1" s="1"/>
  <c r="G129" i="1"/>
  <c r="H129" i="1" s="1"/>
  <c r="G130" i="1"/>
  <c r="H130" i="1" s="1"/>
  <c r="G131" i="1"/>
  <c r="H131" i="1" s="1"/>
  <c r="G132" i="1"/>
  <c r="H132" i="1" s="1"/>
  <c r="G133" i="1"/>
  <c r="H133" i="1" s="1"/>
  <c r="G134" i="1"/>
  <c r="H134" i="1" s="1"/>
  <c r="G135" i="1"/>
  <c r="H135" i="1" s="1"/>
  <c r="G136" i="1"/>
  <c r="H136" i="1" s="1"/>
  <c r="G137" i="1"/>
  <c r="H137" i="1" s="1"/>
  <c r="G138" i="1"/>
  <c r="H138" i="1" s="1"/>
  <c r="G139" i="1"/>
  <c r="H139" i="1" s="1"/>
  <c r="G140" i="1"/>
  <c r="H140" i="1" s="1"/>
  <c r="G141" i="1"/>
  <c r="H141" i="1" s="1"/>
  <c r="G142" i="1"/>
  <c r="H142" i="1" s="1"/>
  <c r="G143" i="1"/>
  <c r="H143" i="1" s="1"/>
  <c r="G144" i="1"/>
  <c r="H144" i="1" s="1"/>
  <c r="G145" i="1"/>
  <c r="H145" i="1" s="1"/>
  <c r="G146" i="1"/>
  <c r="H146" i="1" s="1"/>
  <c r="G9" i="1"/>
  <c r="J77" i="1" l="1"/>
  <c r="J27" i="1"/>
  <c r="J25" i="1"/>
  <c r="J79" i="1"/>
  <c r="J92" i="1"/>
  <c r="J23" i="1"/>
  <c r="J105" i="1"/>
  <c r="J131" i="1"/>
  <c r="J120" i="1"/>
  <c r="J129" i="1"/>
  <c r="J54" i="1"/>
  <c r="J117" i="1"/>
  <c r="J104" i="1"/>
  <c r="J110" i="1"/>
  <c r="J85" i="1"/>
  <c r="J51" i="1"/>
  <c r="J76" i="1"/>
  <c r="J10" i="1"/>
  <c r="J144" i="1"/>
  <c r="J119" i="1"/>
  <c r="J138" i="1"/>
  <c r="J81" i="1"/>
  <c r="J39" i="1"/>
  <c r="J78" i="1"/>
  <c r="J66" i="1"/>
  <c r="J142" i="1"/>
  <c r="J98" i="1"/>
  <c r="J114" i="1"/>
  <c r="J109" i="1"/>
  <c r="J125" i="1"/>
  <c r="J97" i="1"/>
  <c r="J146" i="1"/>
  <c r="J145" i="1"/>
  <c r="J93" i="1"/>
  <c r="J80" i="1"/>
  <c r="J111" i="1"/>
  <c r="J136" i="1"/>
  <c r="J127" i="1"/>
  <c r="J123" i="1"/>
  <c r="J107" i="1"/>
  <c r="J71" i="1"/>
  <c r="J14" i="1"/>
  <c r="J83" i="1"/>
  <c r="J46" i="1"/>
  <c r="J30" i="1"/>
  <c r="J73" i="1"/>
  <c r="J141" i="1"/>
  <c r="J15" i="1"/>
  <c r="J89" i="1"/>
  <c r="J118" i="1"/>
  <c r="J58" i="1"/>
  <c r="J34" i="1"/>
  <c r="J88" i="1"/>
  <c r="J22" i="1"/>
  <c r="J122" i="1"/>
  <c r="J100" i="1"/>
  <c r="J19" i="1"/>
  <c r="J42" i="1"/>
  <c r="J108" i="1"/>
  <c r="J128" i="1"/>
  <c r="J121" i="1"/>
  <c r="J43" i="1"/>
  <c r="J53" i="1"/>
  <c r="J64" i="1"/>
  <c r="J57" i="1"/>
  <c r="J96" i="1"/>
  <c r="J48" i="1"/>
  <c r="J56" i="1"/>
  <c r="J38" i="1"/>
  <c r="J35" i="1"/>
  <c r="J133" i="1"/>
  <c r="J16" i="1"/>
  <c r="J45" i="1"/>
  <c r="J91" i="1"/>
  <c r="J36" i="1"/>
  <c r="J60" i="1"/>
  <c r="J20" i="1"/>
  <c r="J69" i="1"/>
  <c r="J137" i="1"/>
  <c r="J44" i="1"/>
  <c r="J40" i="1"/>
  <c r="J139" i="1"/>
  <c r="J68" i="1"/>
  <c r="J13" i="1"/>
  <c r="J24" i="1"/>
  <c r="J55" i="1"/>
  <c r="J75" i="1"/>
  <c r="J62" i="1"/>
  <c r="J33" i="1"/>
  <c r="J101" i="1"/>
  <c r="J130" i="1"/>
  <c r="J126" i="1"/>
  <c r="J84" i="1"/>
  <c r="J29" i="1"/>
  <c r="J95" i="1"/>
  <c r="J87" i="1"/>
  <c r="J32" i="1"/>
  <c r="J94" i="1"/>
  <c r="J103" i="1"/>
  <c r="J18" i="1"/>
  <c r="J82" i="1"/>
  <c r="J124" i="1"/>
  <c r="J116" i="1"/>
  <c r="J9" i="1"/>
  <c r="J143" i="1"/>
  <c r="J17" i="1"/>
  <c r="J11" i="1"/>
  <c r="J140" i="1"/>
  <c r="J61" i="1"/>
  <c r="J112" i="1"/>
  <c r="J26" i="1"/>
  <c r="J70" i="1"/>
  <c r="J134" i="1"/>
  <c r="J102" i="1"/>
  <c r="J49" i="1"/>
  <c r="J37" i="1"/>
  <c r="J65" i="1"/>
  <c r="J28" i="1"/>
  <c r="J135" i="1"/>
  <c r="J106" i="1"/>
  <c r="J72" i="1"/>
  <c r="J132" i="1"/>
  <c r="J99" i="1"/>
  <c r="J47" i="1"/>
  <c r="J74" i="1"/>
  <c r="J113" i="1"/>
  <c r="J59" i="1"/>
  <c r="J90" i="1"/>
  <c r="J21" i="1"/>
  <c r="J41" i="1"/>
  <c r="J52" i="1"/>
  <c r="J63" i="1"/>
  <c r="J86" i="1"/>
  <c r="J31" i="1"/>
  <c r="J50" i="1"/>
  <c r="J12" i="1"/>
  <c r="J67" i="1"/>
  <c r="J115" i="1"/>
  <c r="H148" i="1" l="1"/>
  <c r="I10" i="1" l="1"/>
  <c r="I36" i="1"/>
  <c r="I56" i="1"/>
  <c r="I67" i="1"/>
  <c r="I26" i="1"/>
  <c r="I46" i="1"/>
  <c r="I112" i="1"/>
  <c r="I75" i="1"/>
  <c r="I19" i="1"/>
  <c r="I39" i="1"/>
  <c r="I47" i="1"/>
  <c r="I59" i="1"/>
  <c r="I65" i="1"/>
  <c r="I41" i="1"/>
  <c r="I61" i="1"/>
  <c r="I74" i="1"/>
  <c r="I52" i="1"/>
  <c r="I69" i="1"/>
  <c r="I38" i="1"/>
  <c r="I64" i="1"/>
  <c r="I48" i="1"/>
  <c r="I62" i="1"/>
  <c r="I49" i="1"/>
  <c r="I34" i="1"/>
  <c r="I24" i="1"/>
  <c r="I117" i="1"/>
  <c r="I132" i="1"/>
  <c r="I118" i="1"/>
  <c r="I114" i="1"/>
  <c r="I53" i="1"/>
  <c r="I89" i="1"/>
  <c r="I70" i="1"/>
  <c r="I99" i="1"/>
  <c r="I101" i="1"/>
  <c r="I90" i="1"/>
  <c r="I96" i="1"/>
  <c r="I104" i="1"/>
  <c r="I108" i="1"/>
  <c r="I109" i="1"/>
  <c r="I15" i="1"/>
  <c r="I133" i="1"/>
  <c r="I45" i="1"/>
  <c r="I103" i="1"/>
  <c r="I83" i="1"/>
  <c r="I18" i="1"/>
  <c r="I125" i="1"/>
  <c r="I128" i="1"/>
  <c r="I13" i="1"/>
  <c r="I144" i="1"/>
  <c r="I60" i="1"/>
  <c r="I31" i="1"/>
  <c r="I87" i="1"/>
  <c r="I92" i="1"/>
  <c r="I32" i="1"/>
  <c r="I95" i="1"/>
  <c r="I17" i="1"/>
  <c r="I123" i="1"/>
  <c r="I29" i="1"/>
  <c r="I82" i="1"/>
  <c r="I51" i="1"/>
  <c r="I37" i="1"/>
  <c r="I136" i="1"/>
  <c r="I135" i="1"/>
  <c r="I22" i="1"/>
  <c r="I84" i="1"/>
  <c r="I127" i="1"/>
  <c r="I106" i="1"/>
  <c r="I33" i="1"/>
  <c r="I50" i="1"/>
  <c r="I126" i="1"/>
  <c r="I35" i="1"/>
  <c r="I140" i="1"/>
  <c r="I137" i="1"/>
  <c r="I115" i="1"/>
  <c r="I73" i="1"/>
  <c r="I76" i="1"/>
  <c r="I86" i="1"/>
  <c r="I105" i="1"/>
  <c r="I40" i="1"/>
  <c r="I9" i="1"/>
  <c r="I30" i="1"/>
  <c r="I68" i="1"/>
  <c r="I66" i="1"/>
  <c r="I97" i="1"/>
  <c r="I80" i="1"/>
  <c r="I63" i="1"/>
  <c r="I81" i="1"/>
  <c r="I134" i="1"/>
  <c r="I88" i="1"/>
  <c r="I58" i="1"/>
  <c r="I130" i="1"/>
  <c r="I91" i="1"/>
  <c r="I120" i="1"/>
  <c r="I141" i="1"/>
  <c r="I129" i="1"/>
  <c r="I113" i="1"/>
  <c r="I79" i="1"/>
  <c r="I131" i="1"/>
  <c r="I23" i="1"/>
  <c r="I85" i="1"/>
  <c r="I77" i="1"/>
  <c r="I119" i="1"/>
  <c r="I11" i="1"/>
  <c r="I78" i="1"/>
  <c r="I71" i="1"/>
  <c r="I20" i="1"/>
  <c r="I102" i="1"/>
  <c r="I72" i="1"/>
  <c r="I25" i="1"/>
  <c r="I121" i="1"/>
  <c r="I21" i="1"/>
  <c r="I110" i="1"/>
  <c r="I145" i="1"/>
  <c r="I111" i="1"/>
  <c r="I28" i="1"/>
  <c r="I107" i="1"/>
  <c r="I12" i="1"/>
  <c r="I98" i="1"/>
  <c r="I16" i="1"/>
  <c r="I94" i="1"/>
  <c r="I14" i="1"/>
  <c r="I142" i="1"/>
  <c r="I100" i="1"/>
  <c r="I57" i="1"/>
  <c r="I124" i="1"/>
  <c r="I116" i="1"/>
  <c r="I44" i="1"/>
  <c r="I143" i="1"/>
  <c r="I139" i="1"/>
  <c r="I122" i="1"/>
  <c r="I146" i="1"/>
  <c r="I43" i="1"/>
  <c r="I42" i="1"/>
  <c r="I55" i="1"/>
  <c r="I27" i="1"/>
  <c r="I138" i="1"/>
  <c r="I93" i="1"/>
  <c r="I54" i="1"/>
  <c r="K9" i="1" l="1"/>
  <c r="K10" i="1" s="1"/>
  <c r="K11" i="1" s="1"/>
  <c r="K12" i="1" s="1"/>
  <c r="K13" i="1" s="1"/>
  <c r="K14" i="1" s="1"/>
  <c r="K15" i="1" s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K40" i="1" s="1"/>
  <c r="K41" i="1" s="1"/>
  <c r="K42" i="1" s="1"/>
  <c r="K43" i="1" s="1"/>
  <c r="K44" i="1" s="1"/>
  <c r="K45" i="1" s="1"/>
  <c r="K46" i="1" s="1"/>
  <c r="K47" i="1" s="1"/>
  <c r="K48" i="1" s="1"/>
  <c r="K49" i="1" s="1"/>
  <c r="K50" i="1" s="1"/>
  <c r="K51" i="1" s="1"/>
  <c r="K52" i="1" s="1"/>
  <c r="K53" i="1" s="1"/>
  <c r="K54" i="1" s="1"/>
  <c r="K55" i="1" s="1"/>
  <c r="K56" i="1" s="1"/>
  <c r="K57" i="1" s="1"/>
  <c r="K58" i="1" s="1"/>
  <c r="K59" i="1" s="1"/>
  <c r="K60" i="1" s="1"/>
  <c r="K61" i="1" s="1"/>
  <c r="K62" i="1" s="1"/>
  <c r="K63" i="1" s="1"/>
  <c r="K64" i="1" s="1"/>
  <c r="K65" i="1" s="1"/>
  <c r="K66" i="1" s="1"/>
  <c r="K67" i="1" s="1"/>
  <c r="K68" i="1" s="1"/>
  <c r="K69" i="1" s="1"/>
  <c r="K70" i="1" s="1"/>
  <c r="K71" i="1" s="1"/>
  <c r="K72" i="1" s="1"/>
  <c r="K73" i="1" s="1"/>
  <c r="K74" i="1" s="1"/>
  <c r="K75" i="1" s="1"/>
  <c r="K76" i="1" s="1"/>
  <c r="K77" i="1" s="1"/>
  <c r="K78" i="1" s="1"/>
  <c r="K79" i="1" s="1"/>
  <c r="K80" i="1" s="1"/>
  <c r="K81" i="1" s="1"/>
  <c r="K82" i="1" s="1"/>
  <c r="K83" i="1" s="1"/>
  <c r="K84" i="1" s="1"/>
  <c r="K85" i="1" s="1"/>
  <c r="K86" i="1" s="1"/>
  <c r="K87" i="1" s="1"/>
  <c r="K88" i="1" s="1"/>
  <c r="K89" i="1" s="1"/>
  <c r="K90" i="1" s="1"/>
  <c r="K91" i="1" s="1"/>
  <c r="K92" i="1" s="1"/>
  <c r="K93" i="1" s="1"/>
  <c r="K94" i="1" s="1"/>
  <c r="K95" i="1" s="1"/>
  <c r="K96" i="1" s="1"/>
  <c r="K97" i="1" s="1"/>
  <c r="K98" i="1" s="1"/>
  <c r="K99" i="1" s="1"/>
  <c r="K100" i="1" s="1"/>
  <c r="K101" i="1" s="1"/>
  <c r="K102" i="1" s="1"/>
  <c r="K103" i="1" s="1"/>
  <c r="K104" i="1" s="1"/>
  <c r="K105" i="1" s="1"/>
  <c r="K106" i="1" s="1"/>
  <c r="K107" i="1" s="1"/>
  <c r="K108" i="1" s="1"/>
  <c r="K109" i="1" s="1"/>
  <c r="K110" i="1" s="1"/>
  <c r="K111" i="1" s="1"/>
  <c r="K112" i="1" s="1"/>
  <c r="K113" i="1" s="1"/>
  <c r="K114" i="1" s="1"/>
  <c r="K115" i="1" s="1"/>
  <c r="K116" i="1" s="1"/>
  <c r="K117" i="1" s="1"/>
  <c r="K118" i="1" s="1"/>
  <c r="K119" i="1" s="1"/>
  <c r="K120" i="1" s="1"/>
  <c r="K121" i="1" s="1"/>
  <c r="K122" i="1" s="1"/>
  <c r="K123" i="1" s="1"/>
  <c r="K124" i="1" s="1"/>
  <c r="K125" i="1" s="1"/>
  <c r="K126" i="1" s="1"/>
  <c r="K127" i="1" s="1"/>
  <c r="K128" i="1" s="1"/>
  <c r="K129" i="1" s="1"/>
  <c r="K130" i="1" s="1"/>
  <c r="K131" i="1" s="1"/>
  <c r="K132" i="1" s="1"/>
  <c r="K133" i="1" s="1"/>
  <c r="K134" i="1" s="1"/>
  <c r="K135" i="1" s="1"/>
  <c r="K136" i="1" s="1"/>
  <c r="K137" i="1" s="1"/>
  <c r="K138" i="1" s="1"/>
  <c r="K139" i="1" s="1"/>
  <c r="K140" i="1" s="1"/>
  <c r="K141" i="1" s="1"/>
  <c r="K142" i="1" s="1"/>
  <c r="K143" i="1" s="1"/>
  <c r="K144" i="1" s="1"/>
  <c r="K145" i="1" s="1"/>
  <c r="K146" i="1" s="1"/>
</calcChain>
</file>

<file path=xl/sharedStrings.xml><?xml version="1.0" encoding="utf-8"?>
<sst xmlns="http://schemas.openxmlformats.org/spreadsheetml/2006/main" count="509" uniqueCount="241">
  <si>
    <t>Curva ABC</t>
  </si>
  <si>
    <t xml:space="preserve"> </t>
  </si>
  <si>
    <t>Código</t>
  </si>
  <si>
    <t>Descrição</t>
  </si>
  <si>
    <t>Porcentagem</t>
  </si>
  <si>
    <t>Porcentagem Acumulada</t>
  </si>
  <si>
    <t>m²</t>
  </si>
  <si>
    <t>Material</t>
  </si>
  <si>
    <t>m³</t>
  </si>
  <si>
    <t>Hidrossemeadura</t>
  </si>
  <si>
    <t>Pintura de ligação</t>
  </si>
  <si>
    <t>Imprimação com emulsão asfáltica</t>
  </si>
  <si>
    <t>Tratamento superficial duplo com emulsão - brita comercial</t>
  </si>
  <si>
    <t>Escavação, carga e transporte em material de 1ª categoria - DMT de 50 m</t>
  </si>
  <si>
    <t>AGA4413996</t>
  </si>
  <si>
    <t>Enleivamento</t>
  </si>
  <si>
    <t>m</t>
  </si>
  <si>
    <t>AGA4011463</t>
  </si>
  <si>
    <t>Concreto asfáltico - faixa C - areia e brita comerciais</t>
  </si>
  <si>
    <t>t</t>
  </si>
  <si>
    <t>AGA4413013</t>
  </si>
  <si>
    <t>Cerca de passagem de fauna com tela de alambrado sobre mureta de blocos de concreto - H = 20 cm - mourões de madeira a cada 2,5 m e esticador a cada 50 m</t>
  </si>
  <si>
    <t>un</t>
  </si>
  <si>
    <t>un.dia</t>
  </si>
  <si>
    <t>AGA5213835</t>
  </si>
  <si>
    <t>Cone plástico para canalização de trânsito - utilização de 150 ciclos - fornecimento, implantação e retirada</t>
  </si>
  <si>
    <t>Escavação mecânica de vala em material de 1ª categoria</t>
  </si>
  <si>
    <t>AGA3713604</t>
  </si>
  <si>
    <t>Defensa semi-maleável simples - fornecimento e implantação</t>
  </si>
  <si>
    <t>AGA4915669</t>
  </si>
  <si>
    <t>Remoção mecanizada de camada granular do pavimento</t>
  </si>
  <si>
    <t>Reaterro e compactação com soquete vibratório</t>
  </si>
  <si>
    <t>AGA0000012</t>
  </si>
  <si>
    <t>Demolição manual de construções provisórias de madeira - com reaproveitamento</t>
  </si>
  <si>
    <t>AGA4915667</t>
  </si>
  <si>
    <t>Remoção mecanizada de revestimento betuminoso</t>
  </si>
  <si>
    <t>h</t>
  </si>
  <si>
    <t>AGAP9875</t>
  </si>
  <si>
    <t>Encarregado de Turma</t>
  </si>
  <si>
    <t>eq.mês</t>
  </si>
  <si>
    <t>AGAE9093</t>
  </si>
  <si>
    <t>Veículo leve - 53 kW (sem motorista)</t>
  </si>
  <si>
    <t>mês</t>
  </si>
  <si>
    <t>AGAP9833</t>
  </si>
  <si>
    <t>Auxiliar de Laboratório</t>
  </si>
  <si>
    <t>Van furgão a diesel - 93 kW</t>
  </si>
  <si>
    <t>AGAP9804</t>
  </si>
  <si>
    <t>Apontador</t>
  </si>
  <si>
    <t>Vigia</t>
  </si>
  <si>
    <t>Auxiliar de topografia</t>
  </si>
  <si>
    <t>Técnico de segurança do trabalho</t>
  </si>
  <si>
    <t>AGAP9858</t>
  </si>
  <si>
    <t>Laboratorista</t>
  </si>
  <si>
    <t>Auxiliar técnico</t>
  </si>
  <si>
    <t>Motorista de veículo leve - mensalista</t>
  </si>
  <si>
    <t>Porteiro</t>
  </si>
  <si>
    <t>Auxiliar administrativo</t>
  </si>
  <si>
    <t>Secretária</t>
  </si>
  <si>
    <t>Chefe do setor administrativo</t>
  </si>
  <si>
    <t>Topógrafo</t>
  </si>
  <si>
    <t>Dissipador de energia - DES 01 - areia e pedra de mão comerciais</t>
  </si>
  <si>
    <t>Encarregado geral</t>
  </si>
  <si>
    <t>AGAE9560</t>
  </si>
  <si>
    <t>Ônibus coletivo</t>
  </si>
  <si>
    <t>Faxineiro</t>
  </si>
  <si>
    <t>Encarregado de pavimentação</t>
  </si>
  <si>
    <t>Dissipador de energia - DES 03 - areia e pedra de mão comerciais</t>
  </si>
  <si>
    <t>Unidade</t>
  </si>
  <si>
    <t>Quantidade</t>
  </si>
  <si>
    <t>BDI</t>
  </si>
  <si>
    <t>Serviços</t>
  </si>
  <si>
    <t>Custo unitário</t>
  </si>
  <si>
    <t>Preço total</t>
  </si>
  <si>
    <t>Código2</t>
  </si>
  <si>
    <t>Total:</t>
  </si>
  <si>
    <t>Boca de bscc 2,00 x 2,00 m - esconsidade 0° - areia e brita comerciais</t>
  </si>
  <si>
    <t>Boca de bstc d = 0,80 m - esconsidade 0° - areia e brita comerciais - alas esconsas</t>
  </si>
  <si>
    <t>Boca de bstc d = 1,00 m - esconsidade 0° - areia e brita comerciais - alas esconsas</t>
  </si>
  <si>
    <t>Boca de bdtc d = 1,20 m - esconsidade 0° - areia e brita comerciais - alas esconsas</t>
  </si>
  <si>
    <t>Boca de bttc d = 1,20 m - esconsidade 0° - areia e brita comerciais - alas esconsas</t>
  </si>
  <si>
    <t>Argamassa de cimento, cal hidratada e areia 1:0,5:3,5 - confecção em betoneira e lançamento manual - areia comercial</t>
  </si>
  <si>
    <t>Enrocamento de pedra espalhada e compactada mecanicamente - pedra de mão comercial - fornecimento e assentamento</t>
  </si>
  <si>
    <t>Contenção em solo-cimento ensacado com mistura de solo de jazida com 8% de cimento - confecção e assentamento</t>
  </si>
  <si>
    <t>Demolição de concreto simples com martelete</t>
  </si>
  <si>
    <t>Entrada para descida d’água - eda 01 - areia e brita comerciais</t>
  </si>
  <si>
    <t>Entrada para descida d’água - eda 02 - areia e brita comerciais</t>
  </si>
  <si>
    <t>Descida d’água de aterros tipo rápido - dar 02 - areia e brita comerciais</t>
  </si>
  <si>
    <t>Dissipador de energia - DES 02 - areia e pedra de mão comerciais</t>
  </si>
  <si>
    <t>Dissipador de energia - DES 04 - areia e pedra de mão comerciais</t>
  </si>
  <si>
    <t>Dissipador de energia - deb 04 - areia, brita e pedra de mão comerciais</t>
  </si>
  <si>
    <t>Dissipador de energia - deb 06 - areia, brita e pedra de mão comerciais</t>
  </si>
  <si>
    <t>Dissipador de energia - deb 08 - areia, brita e pedra de mão comerciais</t>
  </si>
  <si>
    <t>Dissipador de energia - deb 09 - areia, brita e pedra de mão comerciais</t>
  </si>
  <si>
    <t>Dissipador de energia - deb 12 - areia, brita e pedra de mão comerciais</t>
  </si>
  <si>
    <t>Dissipador de energia - ded 01 - areia e brita comerciais</t>
  </si>
  <si>
    <t>Módulo de transição de defensa metálica para barreira rígida - fornecimento e implantação</t>
  </si>
  <si>
    <t>Base de solo-cimento com 7% de cimento e mistura na pista com material de jazida</t>
  </si>
  <si>
    <t>Regularização de taludes e valas com soquete vibratório</t>
  </si>
  <si>
    <t>Fresagem descontínua de revestimento asfáltico - espessura de 3 cm</t>
  </si>
  <si>
    <t>Limpeza de sarjeta e meio-fio</t>
  </si>
  <si>
    <t>Limpeza de valeta de corte</t>
  </si>
  <si>
    <t>Limpeza de descida d’água</t>
  </si>
  <si>
    <t>Limpeza de bueiro</t>
  </si>
  <si>
    <t>Desobstrução de bueiro</t>
  </si>
  <si>
    <t>Caiação mecanizada com fixador de cal</t>
  </si>
  <si>
    <t>Roçada mecanizada com roçadeira de arraste</t>
  </si>
  <si>
    <t>ha</t>
  </si>
  <si>
    <t>Recomposição de erosão em corte ou aterro com material de jazida</t>
  </si>
  <si>
    <t>Roçada com roçadeira costal</t>
  </si>
  <si>
    <t>Placa para sinalização de obras montada em cavalete metálico - 1,00 x 1,00 m - utilização de 600 ciclos - fornecimento, 01 implantação e 01 retirada diária</t>
  </si>
  <si>
    <t>Placa de regulamentação para sinalização de obras montada em suporte metálico móvel - d = 1,00 m - utilização de 600 ciclos - fornecimento, 01 implantação e 01 retirada diária</t>
  </si>
  <si>
    <t>Placa de advertência para sinalização de obras montada em suporte metálico móvel, lado 1,00 m - utilização de 600 ciclos - fornecimento, 01 implantação e 01 retirada diária</t>
  </si>
  <si>
    <t>Tacha refletiva em plástico injetado - monodirecional tipo i - com um pino - fornecimento e colocação</t>
  </si>
  <si>
    <t>Tacha refletiva em plástico injetado - bidirecional tipo i - com um pino - fornecimento e colocação</t>
  </si>
  <si>
    <t>Remoção de placa de sinalização</t>
  </si>
  <si>
    <t>Cavalete em polietileno zebrado com faixa refletiva e com sinalizador a led com bateria - h = 1,00 m - utilização de 600 ciclos - fornecimento, 01 implantação e 01 retirada diária</t>
  </si>
  <si>
    <t>Pintura de faixa com tinta acrílica emulsionada em água - espessura de 0,5 mm</t>
  </si>
  <si>
    <t>Pintura de setas e zebrados com tinta acrílica emulsionada em água - espessura de 0,5 mm</t>
  </si>
  <si>
    <t>Placa em aço - película i + iii - fornecimento e implantação</t>
  </si>
  <si>
    <t>Placa em aço - película iii + iii - fornecimento e implantação</t>
  </si>
  <si>
    <t>Operação de sinalização por bandeirola de tecido ou com placa metálica</t>
  </si>
  <si>
    <t>Pintura de faixa com tinta acrílica emulsionada em água - espessura de 0,3 mm</t>
  </si>
  <si>
    <t>Suporte para placa de sinalização em madeira de lei tratada 8 x 8 cm - fornecimento e implantação</t>
  </si>
  <si>
    <t>Carga, manobra e descarga de agregados ou solos em caminhão basculante de 14 m³ - carga com carregadeira de 3,40 m³ e descarga livre</t>
  </si>
  <si>
    <t>Transporte com caminhão basculante de 14 m³ - rodovia em revestimento primário</t>
  </si>
  <si>
    <t>tkm</t>
  </si>
  <si>
    <t>Transporte com caminhão basculante de 14 m³ - rodovia pavimentada</t>
  </si>
  <si>
    <t xml:space="preserve">
2003457</t>
  </si>
  <si>
    <t>Dissipador de energia - deb 05 - areia, brita e pedra de mão comerciais</t>
  </si>
  <si>
    <t xml:space="preserve">
P9876</t>
  </si>
  <si>
    <t>2003371EG0</t>
  </si>
  <si>
    <t>Tento de concreto - areia e brita comerciais - forma de madeira</t>
  </si>
  <si>
    <t>AA000002</t>
  </si>
  <si>
    <t>Aquisição de Emulsão Asfáltica de Petróleo RR-2C</t>
  </si>
  <si>
    <t>AA000003</t>
  </si>
  <si>
    <t>Aquisição de Emulsão Asfáltica de Petróleo RR-1C</t>
  </si>
  <si>
    <t>AA000004</t>
  </si>
  <si>
    <t>Aquisição de Cimento Asfáltico de Petróleo CAP 30/45</t>
  </si>
  <si>
    <t>AA000005</t>
  </si>
  <si>
    <t>Aquisição de Emulsão Asfáltica para Imprimação</t>
  </si>
  <si>
    <t>AA000007</t>
  </si>
  <si>
    <t>Aquisição de Cimento Asfáltico CAP 60/85 com polímero</t>
  </si>
  <si>
    <t>AB00000001</t>
  </si>
  <si>
    <t>Aquisição de brita para reciclagem de base</t>
  </si>
  <si>
    <t>AG2003473</t>
  </si>
  <si>
    <t>Dissipador de energia - DEB 16 - areia, brita e pedra de mão comerciais</t>
  </si>
  <si>
    <t>AGA2003307</t>
  </si>
  <si>
    <t>Valeta de proteção de cortes com revestimento de concreto - VPC 03 - areia e brita comerciais</t>
  </si>
  <si>
    <t>AGA2003319</t>
  </si>
  <si>
    <t>Sarjeta triangular de concreto - STC 01 - areia e brita comerciais</t>
  </si>
  <si>
    <t>AGA2003321</t>
  </si>
  <si>
    <t>Sarjeta triangular de concreto - STC 02 - areia e brita comerciais</t>
  </si>
  <si>
    <t>AGA2003473</t>
  </si>
  <si>
    <t>Dissipador de energia - DEB 13 - areia e pedra de mão comerciais</t>
  </si>
  <si>
    <t>AGA2003990</t>
  </si>
  <si>
    <t>Tubo PEAD com paredes estruturadas para drenagem - D = 1.000 mm</t>
  </si>
  <si>
    <t>AGA2003992</t>
  </si>
  <si>
    <t>Tubo PEAD com paredes estruturadas para drenagem - D = 1.200 mm</t>
  </si>
  <si>
    <t>AGA3205866</t>
  </si>
  <si>
    <t>Gabião caixa 2 x 1 x 1,00 m - Zn/Al + PVC - D = 2,4 mm - pedra de mão comercial - fornecimento e assentamento</t>
  </si>
  <si>
    <t>AGA3713902</t>
  </si>
  <si>
    <t>Terminal absorvedor de energia de abertura com nível de contenção TL3 para defensa metálica – fornecimento e implantação</t>
  </si>
  <si>
    <t>AGA4003859</t>
  </si>
  <si>
    <t>Tratamento de camadas inferiores (sub-base e subleito) com brita comercial (pedra de mão e brita 1)</t>
  </si>
  <si>
    <t>AGA4010081</t>
  </si>
  <si>
    <t xml:space="preserve">Meio-fio de concreto - MFC 01 - areia e brita comerciais - forma de madeira (AGESUL) </t>
  </si>
  <si>
    <t>AGA4011466</t>
  </si>
  <si>
    <t>Concreto asfáltico com asfalto polímero - faixa C - areia e brita comerciais</t>
  </si>
  <si>
    <t>AGA4011481</t>
  </si>
  <si>
    <t>Reciclagem simples com incorporação do revestimento asfáltico à base</t>
  </si>
  <si>
    <t>AGA4011484</t>
  </si>
  <si>
    <t>Reciclagem com adição de brita comercial e incorporação do revestimento asfáltico à base</t>
  </si>
  <si>
    <t>AGA4915631</t>
  </si>
  <si>
    <t>Remendo profundo com imprimação com emulsão asfáltica - demolição mecânica e serra</t>
  </si>
  <si>
    <t>AGA4915774</t>
  </si>
  <si>
    <t>AGA6817845</t>
  </si>
  <si>
    <t>Corpo BSCC - seção 2,0 x 2,0 m fechada - pré-moldado - tipo II - areia e brita comerciais</t>
  </si>
  <si>
    <t>AGAME9125</t>
  </si>
  <si>
    <t>AGAP9947</t>
  </si>
  <si>
    <t>Técnico Florestal</t>
  </si>
  <si>
    <t>AGE4915667</t>
  </si>
  <si>
    <t>Remoção mecanizada de revestimento asfáltico (Reconstrução Total)</t>
  </si>
  <si>
    <t>AGE9093</t>
  </si>
  <si>
    <t>AGR000001</t>
  </si>
  <si>
    <t>Instalação de canteiro de obras e alojamentos</t>
  </si>
  <si>
    <t>AGR000002</t>
  </si>
  <si>
    <t>Mobilização de pessoal</t>
  </si>
  <si>
    <t>AGR000003</t>
  </si>
  <si>
    <t>Desmobilização de pessoal</t>
  </si>
  <si>
    <t>AGR000020</t>
  </si>
  <si>
    <t>Instalação de Usina de asfalto 120 t/h</t>
  </si>
  <si>
    <t>AGR030010</t>
  </si>
  <si>
    <t>Manutenção de canteiro de obra e acampamento</t>
  </si>
  <si>
    <t>AGR040010</t>
  </si>
  <si>
    <t>Despesas diversas</t>
  </si>
  <si>
    <t>vb</t>
  </si>
  <si>
    <t>AGR8510001</t>
  </si>
  <si>
    <t>Fornecimento e implantação de placa de obra em chapa de aço galvanizado</t>
  </si>
  <si>
    <t>AGS000002</t>
  </si>
  <si>
    <t>Debandas de pessoal</t>
  </si>
  <si>
    <t>AGS00003</t>
  </si>
  <si>
    <t>MOBILIZAÇÃO DE EQUIPAMENTO DE MÉDIO/ GRANDE PORTE</t>
  </si>
  <si>
    <t>AGS00004</t>
  </si>
  <si>
    <t>DESMOBILIZAÇÃO DE EQUIPAMENTO DE MÉDIO/ GRANDE PORTE</t>
  </si>
  <si>
    <t>COMP05</t>
  </si>
  <si>
    <t>Mobilização de Equipamentos Rodantes</t>
  </si>
  <si>
    <t>COMP06</t>
  </si>
  <si>
    <t>Desmobilização de Equipamentos Rodantes</t>
  </si>
  <si>
    <t>EG000010</t>
  </si>
  <si>
    <t>Fornecimento e colocação de dispositivo refletivo para defensas</t>
  </si>
  <si>
    <t>P9806</t>
  </si>
  <si>
    <t>P9809</t>
  </si>
  <si>
    <t>Encarregado administrativo</t>
  </si>
  <si>
    <t>P9827</t>
  </si>
  <si>
    <t>P9840</t>
  </si>
  <si>
    <t>P9842</t>
  </si>
  <si>
    <t>P9878</t>
  </si>
  <si>
    <t>P9883</t>
  </si>
  <si>
    <t>P9893</t>
  </si>
  <si>
    <t>P9896</t>
  </si>
  <si>
    <t>P9897</t>
  </si>
  <si>
    <t>Técnico de meio ambiente</t>
  </si>
  <si>
    <t>P9903</t>
  </si>
  <si>
    <t>P9946</t>
  </si>
  <si>
    <t>Engenheiro auxiliar</t>
  </si>
  <si>
    <t>P9948</t>
  </si>
  <si>
    <t>P9949</t>
  </si>
  <si>
    <t>P9950</t>
  </si>
  <si>
    <t>P9955</t>
  </si>
  <si>
    <t>Engenheiro chefe</t>
  </si>
  <si>
    <t>TA000002</t>
  </si>
  <si>
    <t>Transporte de Emulsão Asfáltica de Petróleo RR-2C</t>
  </si>
  <si>
    <t>TA000003</t>
  </si>
  <si>
    <t>Transporte de Emulsão Asfáltica de Petróleo RR-1C</t>
  </si>
  <si>
    <t>TA000004</t>
  </si>
  <si>
    <t>Transporte de Cimento Asfáltico CAP 30/45</t>
  </si>
  <si>
    <t>TA000005</t>
  </si>
  <si>
    <t>Transporte de Emulsão Asfáltica para Imprimação</t>
  </si>
  <si>
    <t>TA000007</t>
  </si>
  <si>
    <t>Transporte de Cimento Asfáltico CAP 60/85 com Polímero</t>
  </si>
  <si>
    <t>Custo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</si>
</sst>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R$&quot;\ * #,##0.00_-;\-&quot;R$&quot;\ * #,##0.00_-;_-&quot;R$&quot;\ * &quot;-&quot;??_-;_-@_-"/>
    <numFmt numFmtId="164" formatCode="###,##0.00000"/>
  </numFmts>
  <fonts count="8" x14ac:knownFonts="1">
    <font>
      <sz val="10"/>
      <name val="Arial"/>
    </font>
    <font>
      <sz val="10"/>
      <name val="Arial"/>
      <family val="2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2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3">
    <xf numFmtId="0" fontId="0" fillId="0" borderId="0" xfId="0" applyProtection="1"/>
    <xf numFmtId="0" fontId="3" fillId="0" borderId="1" xfId="0" applyFont="1" applyBorder="1" applyAlignment="1" applyProtection="1">
      <alignment horizontal="left" vertical="center"/>
    </xf>
    <xf numFmtId="0" fontId="3" fillId="0" borderId="1" xfId="0" applyFont="1" applyBorder="1" applyAlignment="1" applyProtection="1">
      <alignment horizontal="left" vertical="center" wrapText="1"/>
    </xf>
    <xf numFmtId="0" fontId="3" fillId="0" borderId="0" xfId="0" applyFont="1" applyProtection="1"/>
    <xf numFmtId="0" fontId="3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vertical="center"/>
    </xf>
    <xf numFmtId="44" fontId="3" fillId="0" borderId="0" xfId="1" applyFont="1" applyAlignment="1" applyProtection="1">
      <alignment horizontal="right" vertical="center"/>
    </xf>
    <xf numFmtId="0" fontId="4" fillId="0" borderId="0" xfId="0" applyFont="1" applyAlignment="1" applyProtection="1">
      <alignment vertical="center" wrapText="1"/>
    </xf>
    <xf numFmtId="44" fontId="4" fillId="0" borderId="0" xfId="1" applyFont="1" applyAlignment="1" applyProtection="1">
      <alignment vertical="center" wrapText="1"/>
    </xf>
    <xf numFmtId="0" fontId="4" fillId="0" borderId="0" xfId="0" applyFont="1" applyAlignment="1" applyProtection="1">
      <alignment horizontal="left" vertical="center"/>
    </xf>
    <xf numFmtId="0" fontId="3" fillId="0" borderId="1" xfId="0" applyFont="1" applyBorder="1" applyAlignment="1" applyProtection="1">
      <alignment horizontal="center" vertical="center"/>
    </xf>
    <xf numFmtId="10" fontId="3" fillId="0" borderId="1" xfId="2" applyNumberFormat="1" applyFont="1" applyBorder="1" applyAlignment="1" applyProtection="1">
      <alignment horizontal="center" vertical="center"/>
    </xf>
    <xf numFmtId="44" fontId="4" fillId="0" borderId="0" xfId="1" applyFont="1" applyAlignment="1" applyProtection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44" fontId="6" fillId="0" borderId="1" xfId="1" applyFont="1" applyBorder="1" applyAlignment="1">
      <alignment horizontal="center" vertical="center" wrapText="1"/>
    </xf>
    <xf numFmtId="0" fontId="4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/>
    </xf>
    <xf numFmtId="164" fontId="3" fillId="0" borderId="1" xfId="0" applyNumberFormat="1" applyFont="1" applyBorder="1" applyAlignment="1" applyProtection="1">
      <alignment horizontal="center" vertical="center"/>
    </xf>
    <xf numFmtId="44" fontId="4" fillId="0" borderId="0" xfId="1" applyFont="1" applyAlignment="1" applyProtection="1">
      <alignment horizontal="center" vertical="center" wrapText="1"/>
    </xf>
    <xf numFmtId="0" fontId="3" fillId="0" borderId="0" xfId="0" applyFont="1" applyAlignment="1" applyProtection="1">
      <alignment vertical="center" wrapText="1"/>
    </xf>
    <xf numFmtId="0" fontId="3" fillId="0" borderId="0" xfId="0" applyFont="1" applyAlignment="1" applyProtection="1">
      <alignment wrapText="1"/>
    </xf>
    <xf numFmtId="44" fontId="7" fillId="0" borderId="0" xfId="1" applyFont="1" applyFill="1" applyBorder="1" applyAlignment="1">
      <alignment horizontal="right" vertical="center"/>
    </xf>
    <xf numFmtId="10" fontId="6" fillId="0" borderId="1" xfId="2" applyNumberFormat="1" applyFont="1" applyBorder="1" applyAlignment="1">
      <alignment horizontal="center" vertical="center" wrapText="1"/>
    </xf>
    <xf numFmtId="10" fontId="6" fillId="0" borderId="1" xfId="0" applyNumberFormat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4" fontId="6" fillId="2" borderId="1" xfId="1" applyFont="1" applyFill="1" applyBorder="1" applyAlignment="1">
      <alignment horizontal="center" vertical="center" wrapText="1"/>
    </xf>
    <xf numFmtId="10" fontId="6" fillId="2" borderId="1" xfId="2" applyNumberFormat="1" applyFont="1" applyFill="1" applyBorder="1" applyAlignment="1">
      <alignment horizontal="center" vertical="center" wrapText="1"/>
    </xf>
    <xf numFmtId="10" fontId="6" fillId="2" borderId="1" xfId="0" applyNumberFormat="1" applyFont="1" applyFill="1" applyBorder="1" applyAlignment="1">
      <alignment horizontal="center" vertical="center" wrapText="1"/>
    </xf>
    <xf numFmtId="10" fontId="3" fillId="0" borderId="0" xfId="2" applyNumberFormat="1" applyFont="1" applyAlignment="1" applyProtection="1">
      <alignment horizontal="center" vertical="center"/>
    </xf>
    <xf numFmtId="10" fontId="3" fillId="0" borderId="0" xfId="1" applyNumberFormat="1" applyFont="1" applyAlignment="1" applyProtection="1">
      <alignment horizontal="center" vertical="center"/>
    </xf>
    <xf numFmtId="10" fontId="4" fillId="0" borderId="0" xfId="2" applyNumberFormat="1" applyFont="1" applyAlignment="1" applyProtection="1">
      <alignment horizontal="center" vertical="center" wrapText="1"/>
    </xf>
    <xf numFmtId="10" fontId="4" fillId="0" borderId="0" xfId="1" applyNumberFormat="1" applyFont="1" applyAlignment="1" applyProtection="1">
      <alignment horizontal="center" vertical="center" wrapText="1"/>
    </xf>
    <xf numFmtId="10" fontId="3" fillId="0" borderId="0" xfId="2" applyNumberFormat="1" applyFont="1" applyAlignment="1" applyProtection="1">
      <alignment horizontal="center"/>
    </xf>
    <xf numFmtId="10" fontId="3" fillId="0" borderId="0" xfId="0" applyNumberFormat="1" applyFont="1" applyAlignment="1" applyProtection="1">
      <alignment horizontal="center"/>
    </xf>
    <xf numFmtId="44" fontId="3" fillId="0" borderId="0" xfId="1" applyFont="1" applyBorder="1" applyAlignment="1" applyProtection="1">
      <alignment horizontal="center" vertical="center"/>
    </xf>
    <xf numFmtId="44" fontId="3" fillId="0" borderId="1" xfId="1" applyFont="1" applyBorder="1" applyAlignment="1" applyProtection="1">
      <alignment horizontal="right" vertical="center"/>
    </xf>
    <xf numFmtId="44" fontId="3" fillId="0" borderId="0" xfId="1" applyFont="1" applyProtection="1"/>
    <xf numFmtId="44" fontId="7" fillId="0" borderId="0" xfId="1" applyFont="1" applyFill="1" applyBorder="1" applyAlignment="1">
      <alignment horizontal="center" vertical="center"/>
    </xf>
    <xf numFmtId="44" fontId="3" fillId="0" borderId="0" xfId="1" applyFont="1" applyAlignment="1" applyProtection="1">
      <alignment horizontal="center" vertical="center"/>
    </xf>
    <xf numFmtId="44" fontId="3" fillId="0" borderId="1" xfId="1" applyFont="1" applyBorder="1" applyAlignment="1" applyProtection="1">
      <alignment horizontal="center" vertical="center"/>
    </xf>
    <xf numFmtId="44" fontId="3" fillId="0" borderId="0" xfId="1" applyFont="1" applyAlignment="1" applyProtection="1">
      <alignment horizontal="center"/>
    </xf>
    <xf numFmtId="10" fontId="4" fillId="3" borderId="1" xfId="2" applyNumberFormat="1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4" fontId="3" fillId="0" borderId="0" xfId="1" applyNumberFormat="1" applyFont="1" applyFill="1" applyAlignment="1" applyProtection="1">
      <alignment horizontal="right" vertical="center"/>
    </xf>
    <xf numFmtId="44" fontId="4" fillId="0" borderId="0" xfId="1" applyNumberFormat="1" applyFont="1" applyFill="1" applyAlignment="1" applyProtection="1">
      <alignment vertical="center" wrapText="1"/>
    </xf>
    <xf numFmtId="10" fontId="3" fillId="0" borderId="0" xfId="2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3" fillId="0" borderId="0" xfId="0" applyFont="1" applyFill="1" applyProtection="1"/>
    <xf numFmtId="10" fontId="3" fillId="0" borderId="1" xfId="2" applyNumberFormat="1" applyFont="1" applyFill="1" applyBorder="1" applyAlignment="1" applyProtection="1">
      <alignment horizontal="center" vertical="center"/>
    </xf>
    <xf numFmtId="10" fontId="3" fillId="0" borderId="1" xfId="0" applyNumberFormat="1" applyFont="1" applyFill="1" applyBorder="1" applyAlignment="1" applyProtection="1">
      <alignment horizontal="center" vertical="center"/>
    </xf>
    <xf numFmtId="2" fontId="3" fillId="0" borderId="0" xfId="2" applyNumberFormat="1" applyFont="1" applyAlignment="1" applyProtection="1">
      <alignment horizontal="center"/>
    </xf>
    <xf numFmtId="0" fontId="3" fillId="0" borderId="1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 wrapText="1"/>
    </xf>
  </cellXfs>
  <cellStyles count="3">
    <cellStyle name="Moeda" xfId="1" builtinId="4"/>
    <cellStyle name="Normal" xfId="0" builtinId="0"/>
    <cellStyle name="Porcentagem" xfId="2" builtinId="5"/>
  </cellStyles>
  <dxfs count="1">
    <dxf>
      <fill>
        <patternFill>
          <bgColor theme="5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Insumos utilizados no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100%'!$K$7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100%'!$J$9:$J$146</c:f>
              <c:strCache>
                <c:ptCount val="138"/>
                <c:pt idx="0">
                  <c:v>AGA4011466</c:v>
                </c:pt>
                <c:pt idx="1">
                  <c:v>70523300,00%</c:v>
                </c:pt>
                <c:pt idx="2">
                  <c:v>AA000007</c:v>
                </c:pt>
                <c:pt idx="3">
                  <c:v>AGA4011484</c:v>
                </c:pt>
                <c:pt idx="4">
                  <c:v>591532100,00%</c:v>
                </c:pt>
                <c:pt idx="5">
                  <c:v>AB00000001</c:v>
                </c:pt>
                <c:pt idx="6">
                  <c:v>AA000002</c:v>
                </c:pt>
                <c:pt idx="7">
                  <c:v>401137000,00%</c:v>
                </c:pt>
                <c:pt idx="8">
                  <c:v>AGA4010081</c:v>
                </c:pt>
                <c:pt idx="9">
                  <c:v>AGA4413013</c:v>
                </c:pt>
                <c:pt idx="10">
                  <c:v>TA000007</c:v>
                </c:pt>
                <c:pt idx="11">
                  <c:v>AGA3713604</c:v>
                </c:pt>
                <c:pt idx="12">
                  <c:v>AA000005</c:v>
                </c:pt>
                <c:pt idx="13">
                  <c:v>AGA4003859</c:v>
                </c:pt>
                <c:pt idx="14">
                  <c:v>AGA4011481</c:v>
                </c:pt>
                <c:pt idx="15">
                  <c:v>AGAE9560</c:v>
                </c:pt>
                <c:pt idx="16">
                  <c:v>160098900,00%</c:v>
                </c:pt>
                <c:pt idx="17">
                  <c:v>TA000002</c:v>
                </c:pt>
                <c:pt idx="18">
                  <c:v>200339100,00%</c:v>
                </c:pt>
                <c:pt idx="19">
                  <c:v>AGR000001</c:v>
                </c:pt>
                <c:pt idx="20">
                  <c:v>AA000003</c:v>
                </c:pt>
                <c:pt idx="21">
                  <c:v>200347500,00%</c:v>
                </c:pt>
                <c:pt idx="22">
                  <c:v>AGA4915631</c:v>
                </c:pt>
                <c:pt idx="23">
                  <c:v>AGAME9125</c:v>
                </c:pt>
                <c:pt idx="24">
                  <c:v>521385000,00%</c:v>
                </c:pt>
                <c:pt idx="25">
                  <c:v>AGA3713902</c:v>
                </c:pt>
                <c:pt idx="26">
                  <c:v>521340300,00%</c:v>
                </c:pt>
                <c:pt idx="27">
                  <c:v>P9955</c:v>
                </c:pt>
                <c:pt idx="28">
                  <c:v>AGAP9875</c:v>
                </c:pt>
                <c:pt idx="29">
                  <c:v>TA000005</c:v>
                </c:pt>
                <c:pt idx="30">
                  <c:v>P9946</c:v>
                </c:pt>
                <c:pt idx="31">
                  <c:v>521336000,00%</c:v>
                </c:pt>
                <c:pt idx="32">
                  <c:v>P9827</c:v>
                </c:pt>
                <c:pt idx="33">
                  <c:v>AGR000020</c:v>
                </c:pt>
                <c:pt idx="34">
                  <c:v>AGAP9833</c:v>
                </c:pt>
                <c:pt idx="35">
                  <c:v>AGR040010</c:v>
                </c:pt>
                <c:pt idx="36">
                  <c:v>AGA2003990</c:v>
                </c:pt>
                <c:pt idx="37">
                  <c:v>TA000003</c:v>
                </c:pt>
                <c:pt idx="38">
                  <c:v>P9950</c:v>
                </c:pt>
                <c:pt idx="39">
                  <c:v>P9903</c:v>
                </c:pt>
                <c:pt idx="40">
                  <c:v>AGAP9858</c:v>
                </c:pt>
                <c:pt idx="41">
                  <c:v>521357200,00%</c:v>
                </c:pt>
                <c:pt idx="42">
                  <c:v>491566900,00%</c:v>
                </c:pt>
                <c:pt idx="43">
                  <c:v>P9840</c:v>
                </c:pt>
                <c:pt idx="44">
                  <c:v>AGAP9804</c:v>
                </c:pt>
                <c:pt idx="45">
                  <c:v>401135300,00%</c:v>
                </c:pt>
                <c:pt idx="46">
                  <c:v>AGR030010</c:v>
                </c:pt>
                <c:pt idx="47">
                  <c:v>P9948</c:v>
                </c:pt>
                <c:pt idx="48">
                  <c:v>491577400,00%</c:v>
                </c:pt>
                <c:pt idx="49">
                  <c:v>401135200,00%</c:v>
                </c:pt>
                <c:pt idx="50">
                  <c:v>P9806</c:v>
                </c:pt>
                <c:pt idx="51">
                  <c:v>AGA2003992</c:v>
                </c:pt>
                <c:pt idx="52">
                  <c:v>P9896</c:v>
                </c:pt>
                <c:pt idx="53">
                  <c:v>P9893</c:v>
                </c:pt>
                <c:pt idx="54">
                  <c:v>AGS000002</c:v>
                </c:pt>
                <c:pt idx="55">
                  <c:v>P9883</c:v>
                </c:pt>
                <c:pt idx="56">
                  <c:v>P9809</c:v>
                </c:pt>
                <c:pt idx="57">
                  <c:v>491566100,00%</c:v>
                </c:pt>
                <c:pt idx="58">
                  <c:v>P9842</c:v>
                </c:pt>
                <c:pt idx="59">
                  <c:v>AGAE9093</c:v>
                </c:pt>
                <c:pt idx="60">
                  <c:v>P9897</c:v>
                </c:pt>
                <c:pt idx="61">
                  <c:v>AGA4011463</c:v>
                </c:pt>
                <c:pt idx="62">
                  <c:v>
P9876</c:v>
                </c:pt>
                <c:pt idx="63">
                  <c:v>AGA3205866</c:v>
                </c:pt>
                <c:pt idx="64">
                  <c:v>491577600,00%</c:v>
                </c:pt>
                <c:pt idx="65">
                  <c:v>P9949</c:v>
                </c:pt>
                <c:pt idx="66">
                  <c:v>P9878</c:v>
                </c:pt>
                <c:pt idx="67">
                  <c:v>200338500,00%</c:v>
                </c:pt>
                <c:pt idx="68">
                  <c:v>521400100,00%</c:v>
                </c:pt>
                <c:pt idx="69">
                  <c:v>2003371EG0</c:v>
                </c:pt>
                <c:pt idx="70">
                  <c:v>491574200,00%</c:v>
                </c:pt>
                <c:pt idx="71">
                  <c:v>AA000004</c:v>
                </c:pt>
                <c:pt idx="72">
                  <c:v>80439300,00%</c:v>
                </c:pt>
                <c:pt idx="73">
                  <c:v>AGA6817845</c:v>
                </c:pt>
                <c:pt idx="74">
                  <c:v>200346500,00%</c:v>
                </c:pt>
                <c:pt idx="75">
                  <c:v>
2003457</c:v>
                </c:pt>
                <c:pt idx="76">
                  <c:v>441390500,00%</c:v>
                </c:pt>
                <c:pt idx="77">
                  <c:v>AGS00003</c:v>
                </c:pt>
                <c:pt idx="78">
                  <c:v>AGS00004</c:v>
                </c:pt>
                <c:pt idx="79">
                  <c:v>491572400,00%</c:v>
                </c:pt>
                <c:pt idx="80">
                  <c:v>521611100,00%</c:v>
                </c:pt>
                <c:pt idx="81">
                  <c:v>371387300,00%</c:v>
                </c:pt>
                <c:pt idx="82">
                  <c:v>521256000,00%</c:v>
                </c:pt>
                <c:pt idx="83">
                  <c:v>AGE9093</c:v>
                </c:pt>
                <c:pt idx="84">
                  <c:v>AGA4413996</c:v>
                </c:pt>
                <c:pt idx="85">
                  <c:v>AG2003473</c:v>
                </c:pt>
                <c:pt idx="86">
                  <c:v>521357100,00%</c:v>
                </c:pt>
                <c:pt idx="87">
                  <c:v>591532000,00%</c:v>
                </c:pt>
                <c:pt idx="88">
                  <c:v>AGA2003473</c:v>
                </c:pt>
                <c:pt idx="89">
                  <c:v>151394000,00%</c:v>
                </c:pt>
                <c:pt idx="90">
                  <c:v>COMP05</c:v>
                </c:pt>
                <c:pt idx="91">
                  <c:v>COMP06</c:v>
                </c:pt>
                <c:pt idx="92">
                  <c:v>481567100,00%</c:v>
                </c:pt>
                <c:pt idx="93">
                  <c:v>521255700,00%</c:v>
                </c:pt>
                <c:pt idx="94">
                  <c:v>AGA4915774</c:v>
                </c:pt>
                <c:pt idx="95">
                  <c:v>200347100,00%</c:v>
                </c:pt>
                <c:pt idx="96">
                  <c:v>200338700,00%</c:v>
                </c:pt>
                <c:pt idx="97">
                  <c:v>AGA0000012</c:v>
                </c:pt>
                <c:pt idx="98">
                  <c:v>491571300,00%</c:v>
                </c:pt>
                <c:pt idx="99">
                  <c:v>EG000010</c:v>
                </c:pt>
                <c:pt idx="100">
                  <c:v>80444900,00%</c:v>
                </c:pt>
                <c:pt idx="101">
                  <c:v>200346300,00%</c:v>
                </c:pt>
                <c:pt idx="102">
                  <c:v>200345500,00%</c:v>
                </c:pt>
                <c:pt idx="103">
                  <c:v>TA000004</c:v>
                </c:pt>
                <c:pt idx="104">
                  <c:v>AGR8510001</c:v>
                </c:pt>
                <c:pt idx="105">
                  <c:v>80442500,00%</c:v>
                </c:pt>
                <c:pt idx="106">
                  <c:v>AGA4915669</c:v>
                </c:pt>
                <c:pt idx="107">
                  <c:v>491570800,00%</c:v>
                </c:pt>
                <c:pt idx="108">
                  <c:v>480575700,00%</c:v>
                </c:pt>
                <c:pt idx="109">
                  <c:v>80438500,00%</c:v>
                </c:pt>
                <c:pt idx="110">
                  <c:v>401129700,00%</c:v>
                </c:pt>
                <c:pt idx="111">
                  <c:v>200345900,00%</c:v>
                </c:pt>
                <c:pt idx="112">
                  <c:v>521335900,00%</c:v>
                </c:pt>
                <c:pt idx="113">
                  <c:v>591435100,00%</c:v>
                </c:pt>
                <c:pt idx="114">
                  <c:v>521340700,00%</c:v>
                </c:pt>
                <c:pt idx="115">
                  <c:v>AGA5213835</c:v>
                </c:pt>
                <c:pt idx="116">
                  <c:v>200344700,00%</c:v>
                </c:pt>
                <c:pt idx="117">
                  <c:v>AGA2003321</c:v>
                </c:pt>
                <c:pt idx="118">
                  <c:v>491571200,00%</c:v>
                </c:pt>
                <c:pt idx="119">
                  <c:v>150587700,00%</c:v>
                </c:pt>
                <c:pt idx="120">
                  <c:v>491571100,00%</c:v>
                </c:pt>
                <c:pt idx="121">
                  <c:v>550171000,00%</c:v>
                </c:pt>
                <c:pt idx="122">
                  <c:v>200344100,00%</c:v>
                </c:pt>
                <c:pt idx="123">
                  <c:v>AGAP9947</c:v>
                </c:pt>
                <c:pt idx="124">
                  <c:v>AGA2003307</c:v>
                </c:pt>
                <c:pt idx="125">
                  <c:v>AGE4915667</c:v>
                </c:pt>
                <c:pt idx="126">
                  <c:v>AGR000002</c:v>
                </c:pt>
                <c:pt idx="127">
                  <c:v>AGR000003</c:v>
                </c:pt>
                <c:pt idx="128">
                  <c:v>521255600,00%</c:v>
                </c:pt>
                <c:pt idx="129">
                  <c:v>521338000,00%</c:v>
                </c:pt>
                <c:pt idx="130">
                  <c:v>491570900,00%</c:v>
                </c:pt>
                <c:pt idx="131">
                  <c:v>521336400,00%</c:v>
                </c:pt>
                <c:pt idx="132">
                  <c:v>200344500,00%</c:v>
                </c:pt>
                <c:pt idx="133">
                  <c:v>491560800,00%</c:v>
                </c:pt>
                <c:pt idx="134">
                  <c:v>AGA2003319</c:v>
                </c:pt>
                <c:pt idx="135">
                  <c:v>200344300,00%</c:v>
                </c:pt>
                <c:pt idx="136">
                  <c:v>110962200,00%</c:v>
                </c:pt>
                <c:pt idx="137">
                  <c:v>AGA4915667</c:v>
                </c:pt>
              </c:strCache>
            </c:strRef>
          </c:cat>
          <c:val>
            <c:numRef>
              <c:f>'Total 100%'!$K$9:$K$146</c:f>
              <c:numCache>
                <c:formatCode>0.00%</c:formatCode>
                <c:ptCount val="138"/>
                <c:pt idx="0">
                  <c:v>0.18869858612297585</c:v>
                </c:pt>
                <c:pt idx="1">
                  <c:v>0.18945438297185394</c:v>
                </c:pt>
                <c:pt idx="2">
                  <c:v>0.35293258373150782</c:v>
                </c:pt>
                <c:pt idx="3">
                  <c:v>0.44461374405355075</c:v>
                </c:pt>
                <c:pt idx="4">
                  <c:v>0.53441379703042813</c:v>
                </c:pt>
                <c:pt idx="5">
                  <c:v>0.59304855726749706</c:v>
                </c:pt>
                <c:pt idx="6">
                  <c:v>0.63637084315235748</c:v>
                </c:pt>
                <c:pt idx="7">
                  <c:v>0.66579868095966466</c:v>
                </c:pt>
                <c:pt idx="8">
                  <c:v>0.69414709486784987</c:v>
                </c:pt>
                <c:pt idx="9">
                  <c:v>0.72167405614643154</c:v>
                </c:pt>
                <c:pt idx="10">
                  <c:v>0.74720456064340568</c:v>
                </c:pt>
                <c:pt idx="11">
                  <c:v>0.76542710513130074</c:v>
                </c:pt>
                <c:pt idx="12">
                  <c:v>0.78111177847019042</c:v>
                </c:pt>
                <c:pt idx="13">
                  <c:v>0.79331033243327276</c:v>
                </c:pt>
                <c:pt idx="14">
                  <c:v>0.80458910858326105</c:v>
                </c:pt>
                <c:pt idx="15">
                  <c:v>0.8153686229206345</c:v>
                </c:pt>
                <c:pt idx="16">
                  <c:v>0.82523621349359311</c:v>
                </c:pt>
                <c:pt idx="17">
                  <c:v>0.83506611467168268</c:v>
                </c:pt>
                <c:pt idx="18">
                  <c:v>0.84360547297119792</c:v>
                </c:pt>
                <c:pt idx="19">
                  <c:v>0.85205554927766969</c:v>
                </c:pt>
                <c:pt idx="20">
                  <c:v>0.860313915107768</c:v>
                </c:pt>
                <c:pt idx="21">
                  <c:v>0.86849526208117678</c:v>
                </c:pt>
                <c:pt idx="22">
                  <c:v>0.8756702404797293</c:v>
                </c:pt>
                <c:pt idx="23">
                  <c:v>0.88177170548510653</c:v>
                </c:pt>
                <c:pt idx="24">
                  <c:v>0.88779692751448969</c:v>
                </c:pt>
                <c:pt idx="25">
                  <c:v>0.89292868358069832</c:v>
                </c:pt>
                <c:pt idx="26">
                  <c:v>0.89802973720574764</c:v>
                </c:pt>
                <c:pt idx="27">
                  <c:v>0.90256242626272754</c:v>
                </c:pt>
                <c:pt idx="28">
                  <c:v>0.90670075872272449</c:v>
                </c:pt>
                <c:pt idx="29">
                  <c:v>0.91057693837642717</c:v>
                </c:pt>
                <c:pt idx="30">
                  <c:v>0.91420457226043494</c:v>
                </c:pt>
                <c:pt idx="31">
                  <c:v>0.91781860186739206</c:v>
                </c:pt>
                <c:pt idx="32">
                  <c:v>0.92129407602282443</c:v>
                </c:pt>
                <c:pt idx="33">
                  <c:v>0.92465632604185355</c:v>
                </c:pt>
                <c:pt idx="34">
                  <c:v>0.92795374023905053</c:v>
                </c:pt>
                <c:pt idx="35">
                  <c:v>0.93122266597359904</c:v>
                </c:pt>
                <c:pt idx="36">
                  <c:v>0.93389268378317558</c:v>
                </c:pt>
                <c:pt idx="37">
                  <c:v>0.93638958346426671</c:v>
                </c:pt>
                <c:pt idx="38">
                  <c:v>0.93883490986402462</c:v>
                </c:pt>
                <c:pt idx="39">
                  <c:v>0.94113337934376784</c:v>
                </c:pt>
                <c:pt idx="40">
                  <c:v>0.94336405245335531</c:v>
                </c:pt>
                <c:pt idx="41">
                  <c:v>0.94529821354047183</c:v>
                </c:pt>
                <c:pt idx="42">
                  <c:v>0.94722116190974037</c:v>
                </c:pt>
                <c:pt idx="43">
                  <c:v>0.94914276951122412</c:v>
                </c:pt>
                <c:pt idx="44">
                  <c:v>0.95101921113068044</c:v>
                </c:pt>
                <c:pt idx="45">
                  <c:v>0.95286264220747918</c:v>
                </c:pt>
                <c:pt idx="46">
                  <c:v>0.95457238314096193</c:v>
                </c:pt>
                <c:pt idx="47">
                  <c:v>0.95628092657944819</c:v>
                </c:pt>
                <c:pt idx="48">
                  <c:v>0.95792785727447005</c:v>
                </c:pt>
                <c:pt idx="49">
                  <c:v>0.95959226404261577</c:v>
                </c:pt>
                <c:pt idx="50">
                  <c:v>0.96110006597121278</c:v>
                </c:pt>
                <c:pt idx="51">
                  <c:v>0.96255089157117191</c:v>
                </c:pt>
                <c:pt idx="52">
                  <c:v>0.96398501802285641</c:v>
                </c:pt>
                <c:pt idx="53">
                  <c:v>0.96533183608093664</c:v>
                </c:pt>
                <c:pt idx="54">
                  <c:v>0.96666137772297478</c:v>
                </c:pt>
                <c:pt idx="55">
                  <c:v>0.96799031256261558</c:v>
                </c:pt>
                <c:pt idx="56">
                  <c:v>0.96931916819574881</c:v>
                </c:pt>
                <c:pt idx="57">
                  <c:v>0.97062533280526353</c:v>
                </c:pt>
                <c:pt idx="58">
                  <c:v>0.97191067453108693</c:v>
                </c:pt>
                <c:pt idx="59">
                  <c:v>0.97317253488361077</c:v>
                </c:pt>
                <c:pt idx="60">
                  <c:v>0.97443402873822649</c:v>
                </c:pt>
                <c:pt idx="61">
                  <c:v>0.97560439975702951</c:v>
                </c:pt>
                <c:pt idx="62">
                  <c:v>0.97672025835132414</c:v>
                </c:pt>
                <c:pt idx="63">
                  <c:v>0.9778345504169127</c:v>
                </c:pt>
                <c:pt idx="64">
                  <c:v>0.97887154334515658</c:v>
                </c:pt>
                <c:pt idx="65">
                  <c:v>0.97990495870489092</c:v>
                </c:pt>
                <c:pt idx="66">
                  <c:v>0.98093413853019273</c:v>
                </c:pt>
                <c:pt idx="67">
                  <c:v>0.98191041198836371</c:v>
                </c:pt>
                <c:pt idx="68">
                  <c:v>0.98288624153209658</c:v>
                </c:pt>
                <c:pt idx="69">
                  <c:v>0.9838549339877507</c:v>
                </c:pt>
                <c:pt idx="70">
                  <c:v>0.98475575511793823</c:v>
                </c:pt>
                <c:pt idx="71">
                  <c:v>0.98560545799400823</c:v>
                </c:pt>
                <c:pt idx="72">
                  <c:v>0.98638709287082571</c:v>
                </c:pt>
                <c:pt idx="73">
                  <c:v>0.98715906485204397</c:v>
                </c:pt>
                <c:pt idx="74">
                  <c:v>0.98789249697529868</c:v>
                </c:pt>
                <c:pt idx="75">
                  <c:v>0.98861305662400056</c:v>
                </c:pt>
                <c:pt idx="76">
                  <c:v>0.98932809404272437</c:v>
                </c:pt>
                <c:pt idx="77">
                  <c:v>0.99001588225993953</c:v>
                </c:pt>
                <c:pt idx="78">
                  <c:v>0.99070367047715469</c:v>
                </c:pt>
                <c:pt idx="79">
                  <c:v>0.99130370504384413</c:v>
                </c:pt>
                <c:pt idx="80">
                  <c:v>0.99186907169780802</c:v>
                </c:pt>
                <c:pt idx="81">
                  <c:v>0.99235570842568721</c:v>
                </c:pt>
                <c:pt idx="82">
                  <c:v>0.99281336720663405</c:v>
                </c:pt>
                <c:pt idx="83">
                  <c:v>0.99323859741138176</c:v>
                </c:pt>
                <c:pt idx="84">
                  <c:v>0.9936569052507771</c:v>
                </c:pt>
                <c:pt idx="85">
                  <c:v>0.99405574626365767</c:v>
                </c:pt>
                <c:pt idx="86">
                  <c:v>0.99440434797599153</c:v>
                </c:pt>
                <c:pt idx="87">
                  <c:v>0.99468126116110156</c:v>
                </c:pt>
                <c:pt idx="88">
                  <c:v>0.99495642785017691</c:v>
                </c:pt>
                <c:pt idx="89">
                  <c:v>0.99522297937719251</c:v>
                </c:pt>
                <c:pt idx="90">
                  <c:v>0.99547576209838551</c:v>
                </c:pt>
                <c:pt idx="91">
                  <c:v>0.99572854481957851</c:v>
                </c:pt>
                <c:pt idx="92">
                  <c:v>0.99598013026952226</c:v>
                </c:pt>
                <c:pt idx="93">
                  <c:v>0.99622794550462013</c:v>
                </c:pt>
                <c:pt idx="94">
                  <c:v>0.99645192405587013</c:v>
                </c:pt>
                <c:pt idx="95">
                  <c:v>0.99666352267472957</c:v>
                </c:pt>
                <c:pt idx="96">
                  <c:v>0.99686335330978126</c:v>
                </c:pt>
                <c:pt idx="97">
                  <c:v>0.99705506632195617</c:v>
                </c:pt>
                <c:pt idx="98">
                  <c:v>0.99723971272641931</c:v>
                </c:pt>
                <c:pt idx="99">
                  <c:v>0.99741609786230545</c:v>
                </c:pt>
                <c:pt idx="100">
                  <c:v>0.99759006145686457</c:v>
                </c:pt>
                <c:pt idx="101">
                  <c:v>0.99776263975794688</c:v>
                </c:pt>
                <c:pt idx="102">
                  <c:v>0.99793016010448421</c:v>
                </c:pt>
                <c:pt idx="103">
                  <c:v>0.99808614665594619</c:v>
                </c:pt>
                <c:pt idx="104">
                  <c:v>0.99822289363346284</c:v>
                </c:pt>
                <c:pt idx="105">
                  <c:v>0.99835780916559247</c:v>
                </c:pt>
                <c:pt idx="106">
                  <c:v>0.99848912251702082</c:v>
                </c:pt>
                <c:pt idx="107">
                  <c:v>0.99861210210578044</c:v>
                </c:pt>
                <c:pt idx="108">
                  <c:v>0.99871907288094941</c:v>
                </c:pt>
                <c:pt idx="109">
                  <c:v>0.99882258430071102</c:v>
                </c:pt>
                <c:pt idx="110">
                  <c:v>0.9989228445245405</c:v>
                </c:pt>
                <c:pt idx="111">
                  <c:v>0.99900748868569189</c:v>
                </c:pt>
                <c:pt idx="112">
                  <c:v>0.99909165261077693</c:v>
                </c:pt>
                <c:pt idx="113">
                  <c:v>0.99917396920442403</c:v>
                </c:pt>
                <c:pt idx="114">
                  <c:v>0.99925011753535387</c:v>
                </c:pt>
                <c:pt idx="115">
                  <c:v>0.99932606091385157</c:v>
                </c:pt>
                <c:pt idx="116">
                  <c:v>0.99939909945707761</c:v>
                </c:pt>
                <c:pt idx="117">
                  <c:v>0.99945354087914218</c:v>
                </c:pt>
                <c:pt idx="118">
                  <c:v>0.99949754166035198</c:v>
                </c:pt>
                <c:pt idx="119">
                  <c:v>0.99954035717807865</c:v>
                </c:pt>
                <c:pt idx="120">
                  <c:v>0.99958252002523273</c:v>
                </c:pt>
                <c:pt idx="121">
                  <c:v>0.99962255347031637</c:v>
                </c:pt>
                <c:pt idx="122">
                  <c:v>0.99965834854683622</c:v>
                </c:pt>
                <c:pt idx="123">
                  <c:v>0.99969339004279778</c:v>
                </c:pt>
                <c:pt idx="124">
                  <c:v>0.99972816781539686</c:v>
                </c:pt>
                <c:pt idx="125">
                  <c:v>0.99976151912503497</c:v>
                </c:pt>
                <c:pt idx="126">
                  <c:v>0.99979174259802872</c:v>
                </c:pt>
                <c:pt idx="127">
                  <c:v>0.99982196607102247</c:v>
                </c:pt>
                <c:pt idx="128">
                  <c:v>0.99985108721616067</c:v>
                </c:pt>
                <c:pt idx="129">
                  <c:v>0.99987487900140437</c:v>
                </c:pt>
                <c:pt idx="130">
                  <c:v>0.99989858382357089</c:v>
                </c:pt>
                <c:pt idx="131">
                  <c:v>0.99991868310882825</c:v>
                </c:pt>
                <c:pt idx="132">
                  <c:v>0.99993559004366628</c:v>
                </c:pt>
                <c:pt idx="133">
                  <c:v>0.99995171997907273</c:v>
                </c:pt>
                <c:pt idx="134">
                  <c:v>0.99996656672430639</c:v>
                </c:pt>
                <c:pt idx="135">
                  <c:v>0.99998073260682063</c:v>
                </c:pt>
                <c:pt idx="136">
                  <c:v>0.99999316064485844</c:v>
                </c:pt>
                <c:pt idx="137">
                  <c:v>1.0000000000000009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22F-45DC-BBB2-06A3E58FCB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2636120"/>
        <c:axId val="1"/>
      </c:lineChart>
      <c:catAx>
        <c:axId val="17263612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172636120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149</xdr:row>
      <xdr:rowOff>0</xdr:rowOff>
    </xdr:from>
    <xdr:to>
      <xdr:col>11</xdr:col>
      <xdr:colOff>0</xdr:colOff>
      <xdr:row>178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8"/>
  <sheetViews>
    <sheetView showGridLines="0" tabSelected="1" view="pageBreakPreview" zoomScaleNormal="100" zoomScaleSheetLayoutView="100" workbookViewId="0">
      <selection activeCell="P12" sqref="P12"/>
    </sheetView>
  </sheetViews>
  <sheetFormatPr defaultRowHeight="11.25" x14ac:dyDescent="0.2"/>
  <cols>
    <col min="1" max="1" width="10" style="3" bestFit="1" customWidth="1"/>
    <col min="2" max="2" width="65" style="20" customWidth="1"/>
    <col min="3" max="3" width="7.42578125" style="16" bestFit="1" customWidth="1"/>
    <col min="4" max="4" width="13.5703125" style="16" bestFit="1" customWidth="1"/>
    <col min="5" max="5" width="12.85546875" style="40" bestFit="1" customWidth="1"/>
    <col min="6" max="6" width="7.5703125" style="47" bestFit="1" customWidth="1"/>
    <col min="7" max="7" width="12.85546875" style="36" bestFit="1" customWidth="1"/>
    <col min="8" max="8" width="14.85546875" style="36" bestFit="1" customWidth="1"/>
    <col min="9" max="9" width="11.42578125" style="32" bestFit="1" customWidth="1"/>
    <col min="10" max="10" width="9.140625" style="33" hidden="1" customWidth="1"/>
    <col min="11" max="11" width="13.85546875" style="32" bestFit="1" customWidth="1"/>
    <col min="12" max="16384" width="9.140625" style="3"/>
  </cols>
  <sheetData>
    <row r="1" spans="1:11" x14ac:dyDescent="0.2">
      <c r="A1" s="4"/>
      <c r="B1" s="19"/>
      <c r="C1" s="4"/>
      <c r="D1" s="4"/>
      <c r="E1" s="38"/>
      <c r="F1" s="43"/>
      <c r="G1" s="6"/>
      <c r="H1" s="6"/>
      <c r="I1" s="28"/>
      <c r="J1" s="29"/>
      <c r="K1" s="28"/>
    </row>
    <row r="2" spans="1:11" ht="26.25" x14ac:dyDescent="0.2">
      <c r="A2" s="52" t="s">
        <v>0</v>
      </c>
      <c r="B2" s="52"/>
      <c r="C2" s="52"/>
      <c r="D2" s="52"/>
      <c r="E2" s="52"/>
      <c r="F2" s="52"/>
      <c r="G2" s="52"/>
      <c r="H2" s="52"/>
      <c r="I2" s="52"/>
      <c r="J2" s="52"/>
      <c r="K2" s="52"/>
    </row>
    <row r="3" spans="1:11" x14ac:dyDescent="0.2">
      <c r="A3" s="7" t="s">
        <v>1</v>
      </c>
      <c r="B3" s="7"/>
      <c r="C3" s="15"/>
      <c r="D3" s="15"/>
      <c r="E3" s="18"/>
      <c r="F3" s="44"/>
      <c r="G3" s="8"/>
      <c r="H3" s="8"/>
      <c r="I3" s="30"/>
      <c r="J3" s="31"/>
      <c r="K3" s="30"/>
    </row>
    <row r="4" spans="1:11" x14ac:dyDescent="0.2">
      <c r="A4" s="9"/>
      <c r="B4" s="19"/>
      <c r="C4" s="51" t="s">
        <v>69</v>
      </c>
      <c r="D4" s="10" t="s">
        <v>70</v>
      </c>
      <c r="E4" s="11">
        <v>0.21510000000000001</v>
      </c>
      <c r="F4" s="45"/>
      <c r="G4" s="34"/>
      <c r="H4" s="34"/>
      <c r="I4" s="28"/>
      <c r="J4" s="29"/>
      <c r="K4" s="28"/>
    </row>
    <row r="5" spans="1:11" x14ac:dyDescent="0.2">
      <c r="A5" s="12"/>
      <c r="B5" s="19"/>
      <c r="C5" s="51"/>
      <c r="D5" s="10" t="s">
        <v>7</v>
      </c>
      <c r="E5" s="11">
        <v>0.1527</v>
      </c>
      <c r="F5" s="45"/>
      <c r="G5" s="34"/>
      <c r="H5" s="34"/>
      <c r="I5" s="28"/>
      <c r="J5" s="29"/>
      <c r="K5" s="28"/>
    </row>
    <row r="6" spans="1:11" x14ac:dyDescent="0.2">
      <c r="A6" s="5"/>
      <c r="B6" s="19"/>
      <c r="C6" s="4"/>
      <c r="D6" s="4"/>
      <c r="E6" s="38"/>
      <c r="F6" s="43"/>
      <c r="G6" s="6"/>
      <c r="H6" s="6"/>
      <c r="I6" s="28"/>
      <c r="J6" s="29"/>
      <c r="K6" s="28"/>
    </row>
    <row r="7" spans="1:11" ht="25.5" x14ac:dyDescent="0.2">
      <c r="A7" s="24" t="s">
        <v>2</v>
      </c>
      <c r="B7" s="24" t="s">
        <v>3</v>
      </c>
      <c r="C7" s="24" t="s">
        <v>67</v>
      </c>
      <c r="D7" s="24" t="s">
        <v>68</v>
      </c>
      <c r="E7" s="25" t="s">
        <v>71</v>
      </c>
      <c r="F7" s="24" t="s">
        <v>69</v>
      </c>
      <c r="G7" s="25" t="s">
        <v>240</v>
      </c>
      <c r="H7" s="25" t="s">
        <v>72</v>
      </c>
      <c r="I7" s="26" t="s">
        <v>4</v>
      </c>
      <c r="J7" s="27" t="s">
        <v>73</v>
      </c>
      <c r="K7" s="26" t="s">
        <v>5</v>
      </c>
    </row>
    <row r="8" spans="1:11" ht="12.75" hidden="1" x14ac:dyDescent="0.2">
      <c r="A8" s="13"/>
      <c r="B8" s="13"/>
      <c r="C8" s="13"/>
      <c r="D8" s="13"/>
      <c r="E8" s="14"/>
      <c r="F8" s="46"/>
      <c r="G8" s="14"/>
      <c r="H8" s="14"/>
      <c r="I8" s="22"/>
      <c r="J8" s="23"/>
      <c r="K8" s="22"/>
    </row>
    <row r="9" spans="1:11" ht="12.75" x14ac:dyDescent="0.2">
      <c r="A9" s="1" t="s">
        <v>166</v>
      </c>
      <c r="B9" s="2" t="s">
        <v>167</v>
      </c>
      <c r="C9" s="10" t="s">
        <v>19</v>
      </c>
      <c r="D9" s="17">
        <v>80339.03</v>
      </c>
      <c r="E9" s="39">
        <v>258.02</v>
      </c>
      <c r="F9" s="42" t="s">
        <v>70</v>
      </c>
      <c r="G9" s="35">
        <f>ROUND(IF(F9=$D$4,E9+(E9*$E$4),E9+(E9*$E$5)),2)</f>
        <v>313.52</v>
      </c>
      <c r="H9" s="35">
        <v>25300686.080000062</v>
      </c>
      <c r="I9" s="41">
        <f t="shared" ref="I9:I40" si="0">H9/$H$148</f>
        <v>0.18869858612297585</v>
      </c>
      <c r="J9" s="49" t="str">
        <f t="shared" ref="J9:J40" si="1">A9</f>
        <v>AGA4011466</v>
      </c>
      <c r="K9" s="41">
        <f t="shared" ref="K9:K40" si="2">K8+I9</f>
        <v>0.18869858612297585</v>
      </c>
    </row>
    <row r="10" spans="1:11" ht="12.75" x14ac:dyDescent="0.2">
      <c r="A10" s="1">
        <v>705233</v>
      </c>
      <c r="B10" s="2" t="s">
        <v>75</v>
      </c>
      <c r="C10" s="10" t="s">
        <v>22</v>
      </c>
      <c r="D10" s="17">
        <v>4</v>
      </c>
      <c r="E10" s="39">
        <v>20849.55</v>
      </c>
      <c r="F10" s="42" t="s">
        <v>70</v>
      </c>
      <c r="G10" s="35">
        <f t="shared" ref="G10:G73" si="3">ROUND(IF(F10=$D$4,E10+(E10*$E$4),E10+(E10*$E$5)),2)</f>
        <v>25334.29</v>
      </c>
      <c r="H10" s="35">
        <f t="shared" ref="H10:H73" si="4">ROUND(D10*G10,2)</f>
        <v>101337.16</v>
      </c>
      <c r="I10" s="41">
        <f t="shared" si="0"/>
        <v>7.5579684887808933E-4</v>
      </c>
      <c r="J10" s="49">
        <f t="shared" si="1"/>
        <v>705233</v>
      </c>
      <c r="K10" s="41">
        <f t="shared" si="2"/>
        <v>0.18945438297185394</v>
      </c>
    </row>
    <row r="11" spans="1:11" ht="12.75" x14ac:dyDescent="0.2">
      <c r="A11" s="1" t="s">
        <v>140</v>
      </c>
      <c r="B11" s="2" t="s">
        <v>141</v>
      </c>
      <c r="C11" s="10" t="s">
        <v>19</v>
      </c>
      <c r="D11" s="17">
        <v>3936.62</v>
      </c>
      <c r="E11" s="39">
        <v>4830.41</v>
      </c>
      <c r="F11" s="42" t="s">
        <v>7</v>
      </c>
      <c r="G11" s="35">
        <f t="shared" si="3"/>
        <v>5568.01</v>
      </c>
      <c r="H11" s="35">
        <f t="shared" si="4"/>
        <v>21919139.530000001</v>
      </c>
      <c r="I11" s="41">
        <f t="shared" si="0"/>
        <v>0.16347820075965386</v>
      </c>
      <c r="J11" s="49" t="str">
        <f t="shared" si="1"/>
        <v>AA000007</v>
      </c>
      <c r="K11" s="41">
        <f t="shared" si="2"/>
        <v>0.35293258373150782</v>
      </c>
    </row>
    <row r="12" spans="1:11" ht="12.75" x14ac:dyDescent="0.2">
      <c r="A12" s="1" t="s">
        <v>170</v>
      </c>
      <c r="B12" s="2" t="s">
        <v>171</v>
      </c>
      <c r="C12" s="10" t="s">
        <v>8</v>
      </c>
      <c r="D12" s="17">
        <v>102106.488</v>
      </c>
      <c r="E12" s="39">
        <v>99.08</v>
      </c>
      <c r="F12" s="42" t="s">
        <v>70</v>
      </c>
      <c r="G12" s="35">
        <f t="shared" si="3"/>
        <v>120.39</v>
      </c>
      <c r="H12" s="35">
        <f t="shared" si="4"/>
        <v>12292600.09</v>
      </c>
      <c r="I12" s="41">
        <f t="shared" si="0"/>
        <v>9.1681160322042946E-2</v>
      </c>
      <c r="J12" s="49" t="str">
        <f t="shared" si="1"/>
        <v>AGA4011484</v>
      </c>
      <c r="K12" s="41">
        <f t="shared" si="2"/>
        <v>0.44461374405355075</v>
      </c>
    </row>
    <row r="13" spans="1:11" ht="12.75" x14ac:dyDescent="0.2">
      <c r="A13" s="1">
        <v>5915321</v>
      </c>
      <c r="B13" s="2" t="s">
        <v>126</v>
      </c>
      <c r="C13" s="10" t="s">
        <v>125</v>
      </c>
      <c r="D13" s="17">
        <v>15436386.442</v>
      </c>
      <c r="E13" s="39">
        <v>0.64</v>
      </c>
      <c r="F13" s="42" t="s">
        <v>70</v>
      </c>
      <c r="G13" s="35">
        <f t="shared" si="3"/>
        <v>0.78</v>
      </c>
      <c r="H13" s="35">
        <f t="shared" si="4"/>
        <v>12040381.42</v>
      </c>
      <c r="I13" s="41">
        <f t="shared" si="0"/>
        <v>8.9800052976877334E-2</v>
      </c>
      <c r="J13" s="49">
        <f t="shared" si="1"/>
        <v>5915321</v>
      </c>
      <c r="K13" s="41">
        <f t="shared" si="2"/>
        <v>0.53441379703042813</v>
      </c>
    </row>
    <row r="14" spans="1:11" ht="12.75" x14ac:dyDescent="0.2">
      <c r="A14" s="1" t="s">
        <v>142</v>
      </c>
      <c r="B14" s="2" t="s">
        <v>143</v>
      </c>
      <c r="C14" s="10" t="s">
        <v>8</v>
      </c>
      <c r="D14" s="17">
        <v>71954.441999999995</v>
      </c>
      <c r="E14" s="39">
        <v>89.92</v>
      </c>
      <c r="F14" s="42" t="s">
        <v>70</v>
      </c>
      <c r="G14" s="35">
        <f t="shared" si="3"/>
        <v>109.26</v>
      </c>
      <c r="H14" s="35">
        <f t="shared" si="4"/>
        <v>7861742.3300000001</v>
      </c>
      <c r="I14" s="41">
        <f t="shared" si="0"/>
        <v>5.8634760237068886E-2</v>
      </c>
      <c r="J14" s="49" t="str">
        <f t="shared" si="1"/>
        <v>AB00000001</v>
      </c>
      <c r="K14" s="41">
        <f t="shared" si="2"/>
        <v>0.59304855726749706</v>
      </c>
    </row>
    <row r="15" spans="1:11" ht="12.75" x14ac:dyDescent="0.2">
      <c r="A15" s="1" t="s">
        <v>132</v>
      </c>
      <c r="B15" s="2" t="s">
        <v>133</v>
      </c>
      <c r="C15" s="10" t="s">
        <v>19</v>
      </c>
      <c r="D15" s="17">
        <v>1515.7</v>
      </c>
      <c r="E15" s="39">
        <v>3324.65</v>
      </c>
      <c r="F15" s="42" t="s">
        <v>7</v>
      </c>
      <c r="G15" s="35">
        <f t="shared" si="3"/>
        <v>3832.32</v>
      </c>
      <c r="H15" s="35">
        <f t="shared" si="4"/>
        <v>5808647.4199999999</v>
      </c>
      <c r="I15" s="41">
        <f t="shared" si="0"/>
        <v>4.332228588486043E-2</v>
      </c>
      <c r="J15" s="49" t="str">
        <f t="shared" si="1"/>
        <v>AA000002</v>
      </c>
      <c r="K15" s="41">
        <f t="shared" si="2"/>
        <v>0.63637084315235748</v>
      </c>
    </row>
    <row r="16" spans="1:11" ht="12.75" x14ac:dyDescent="0.2">
      <c r="A16" s="1">
        <v>4011370</v>
      </c>
      <c r="B16" s="2" t="s">
        <v>12</v>
      </c>
      <c r="C16" s="10" t="s">
        <v>6</v>
      </c>
      <c r="D16" s="17">
        <v>406352.35</v>
      </c>
      <c r="E16" s="39">
        <v>7.99</v>
      </c>
      <c r="F16" s="42" t="s">
        <v>70</v>
      </c>
      <c r="G16" s="35">
        <f t="shared" si="3"/>
        <v>9.7100000000000009</v>
      </c>
      <c r="H16" s="35">
        <f t="shared" si="4"/>
        <v>3945681.32</v>
      </c>
      <c r="I16" s="48">
        <f t="shared" si="0"/>
        <v>2.9427837807307209E-2</v>
      </c>
      <c r="J16" s="49">
        <f t="shared" si="1"/>
        <v>4011370</v>
      </c>
      <c r="K16" s="41">
        <f t="shared" si="2"/>
        <v>0.66579868095966466</v>
      </c>
    </row>
    <row r="17" spans="1:11" ht="12.75" x14ac:dyDescent="0.2">
      <c r="A17" s="1" t="s">
        <v>164</v>
      </c>
      <c r="B17" s="2" t="s">
        <v>165</v>
      </c>
      <c r="C17" s="10" t="s">
        <v>16</v>
      </c>
      <c r="D17" s="17">
        <v>52074.972999999998</v>
      </c>
      <c r="E17" s="39">
        <v>60.07</v>
      </c>
      <c r="F17" s="42" t="s">
        <v>70</v>
      </c>
      <c r="G17" s="35">
        <f t="shared" si="3"/>
        <v>72.989999999999995</v>
      </c>
      <c r="H17" s="35">
        <f t="shared" si="4"/>
        <v>3800952.28</v>
      </c>
      <c r="I17" s="48">
        <f t="shared" si="0"/>
        <v>2.83484139081852E-2</v>
      </c>
      <c r="J17" s="49" t="str">
        <f t="shared" si="1"/>
        <v>AGA4010081</v>
      </c>
      <c r="K17" s="41">
        <f t="shared" si="2"/>
        <v>0.69414709486784987</v>
      </c>
    </row>
    <row r="18" spans="1:11" ht="22.5" x14ac:dyDescent="0.2">
      <c r="A18" s="1" t="s">
        <v>20</v>
      </c>
      <c r="B18" s="2" t="s">
        <v>21</v>
      </c>
      <c r="C18" s="10" t="s">
        <v>16</v>
      </c>
      <c r="D18" s="17">
        <v>17492</v>
      </c>
      <c r="E18" s="39">
        <v>173.65</v>
      </c>
      <c r="F18" s="42" t="s">
        <v>70</v>
      </c>
      <c r="G18" s="35">
        <f t="shared" si="3"/>
        <v>211</v>
      </c>
      <c r="H18" s="35">
        <f t="shared" si="4"/>
        <v>3690812</v>
      </c>
      <c r="I18" s="48">
        <f t="shared" si="0"/>
        <v>2.7526961278581702E-2</v>
      </c>
      <c r="J18" s="49" t="str">
        <f t="shared" si="1"/>
        <v>AGA4413013</v>
      </c>
      <c r="K18" s="41">
        <f t="shared" si="2"/>
        <v>0.72167405614643154</v>
      </c>
    </row>
    <row r="19" spans="1:11" ht="12.75" x14ac:dyDescent="0.2">
      <c r="A19" s="1" t="s">
        <v>238</v>
      </c>
      <c r="B19" s="2" t="s">
        <v>239</v>
      </c>
      <c r="C19" s="10" t="s">
        <v>19</v>
      </c>
      <c r="D19" s="17">
        <v>3936.62</v>
      </c>
      <c r="E19" s="39">
        <v>754.37</v>
      </c>
      <c r="F19" s="42" t="s">
        <v>7</v>
      </c>
      <c r="G19" s="35">
        <f t="shared" si="3"/>
        <v>869.56</v>
      </c>
      <c r="H19" s="35">
        <f t="shared" si="4"/>
        <v>3423127.29</v>
      </c>
      <c r="I19" s="48">
        <f t="shared" si="0"/>
        <v>2.5530504496974193E-2</v>
      </c>
      <c r="J19" s="49" t="str">
        <f t="shared" si="1"/>
        <v>TA000007</v>
      </c>
      <c r="K19" s="41">
        <f t="shared" si="2"/>
        <v>0.74720456064340568</v>
      </c>
    </row>
    <row r="20" spans="1:11" ht="12.75" x14ac:dyDescent="0.2">
      <c r="A20" s="1" t="s">
        <v>27</v>
      </c>
      <c r="B20" s="2" t="s">
        <v>28</v>
      </c>
      <c r="C20" s="10" t="s">
        <v>16</v>
      </c>
      <c r="D20" s="17">
        <v>8016</v>
      </c>
      <c r="E20" s="39">
        <v>250.84</v>
      </c>
      <c r="F20" s="42" t="s">
        <v>70</v>
      </c>
      <c r="G20" s="35">
        <f t="shared" si="3"/>
        <v>304.8</v>
      </c>
      <c r="H20" s="35">
        <f t="shared" si="4"/>
        <v>2443276.7999999998</v>
      </c>
      <c r="I20" s="48">
        <f t="shared" si="0"/>
        <v>1.8222544487895075E-2</v>
      </c>
      <c r="J20" s="49" t="str">
        <f t="shared" si="1"/>
        <v>AGA3713604</v>
      </c>
      <c r="K20" s="41">
        <f t="shared" si="2"/>
        <v>0.76542710513130074</v>
      </c>
    </row>
    <row r="21" spans="1:11" ht="12.75" x14ac:dyDescent="0.2">
      <c r="A21" s="1" t="s">
        <v>138</v>
      </c>
      <c r="B21" s="2" t="s">
        <v>139</v>
      </c>
      <c r="C21" s="10" t="s">
        <v>19</v>
      </c>
      <c r="D21" s="17">
        <v>597.67900000000009</v>
      </c>
      <c r="E21" s="39">
        <v>3052.49</v>
      </c>
      <c r="F21" s="42" t="s">
        <v>7</v>
      </c>
      <c r="G21" s="35">
        <f t="shared" si="3"/>
        <v>3518.61</v>
      </c>
      <c r="H21" s="35">
        <f t="shared" si="4"/>
        <v>2102999.31</v>
      </c>
      <c r="I21" s="48">
        <f t="shared" si="0"/>
        <v>1.5684673338889663E-2</v>
      </c>
      <c r="J21" s="49" t="str">
        <f t="shared" si="1"/>
        <v>AA000005</v>
      </c>
      <c r="K21" s="41">
        <f t="shared" si="2"/>
        <v>0.78111177847019042</v>
      </c>
    </row>
    <row r="22" spans="1:11" ht="22.5" x14ac:dyDescent="0.2">
      <c r="A22" s="1" t="s">
        <v>162</v>
      </c>
      <c r="B22" s="2" t="s">
        <v>163</v>
      </c>
      <c r="C22" s="10" t="s">
        <v>8</v>
      </c>
      <c r="D22" s="17">
        <v>3528</v>
      </c>
      <c r="E22" s="39">
        <v>381.53</v>
      </c>
      <c r="F22" s="42" t="s">
        <v>70</v>
      </c>
      <c r="G22" s="35">
        <f t="shared" si="3"/>
        <v>463.6</v>
      </c>
      <c r="H22" s="35">
        <f t="shared" si="4"/>
        <v>1635580.8</v>
      </c>
      <c r="I22" s="48">
        <f t="shared" si="0"/>
        <v>1.2198553963082294E-2</v>
      </c>
      <c r="J22" s="49" t="str">
        <f t="shared" si="1"/>
        <v>AGA4003859</v>
      </c>
      <c r="K22" s="48">
        <f t="shared" si="2"/>
        <v>0.79331033243327276</v>
      </c>
    </row>
    <row r="23" spans="1:11" ht="12.75" x14ac:dyDescent="0.2">
      <c r="A23" s="1" t="s">
        <v>168</v>
      </c>
      <c r="B23" s="2" t="s">
        <v>169</v>
      </c>
      <c r="C23" s="10" t="s">
        <v>8</v>
      </c>
      <c r="D23" s="17">
        <v>9816.6640000000007</v>
      </c>
      <c r="E23" s="39">
        <v>126.78</v>
      </c>
      <c r="F23" s="42" t="s">
        <v>70</v>
      </c>
      <c r="G23" s="35">
        <f t="shared" si="3"/>
        <v>154.05000000000001</v>
      </c>
      <c r="H23" s="35">
        <f t="shared" si="4"/>
        <v>1512257.09</v>
      </c>
      <c r="I23" s="48">
        <f t="shared" si="0"/>
        <v>1.1278776149988307E-2</v>
      </c>
      <c r="J23" s="49" t="str">
        <f t="shared" si="1"/>
        <v>AGA4011481</v>
      </c>
      <c r="K23" s="48">
        <f t="shared" si="2"/>
        <v>0.80458910858326105</v>
      </c>
    </row>
    <row r="24" spans="1:11" ht="12.75" x14ac:dyDescent="0.2">
      <c r="A24" s="1" t="s">
        <v>62</v>
      </c>
      <c r="B24" s="2" t="s">
        <v>63</v>
      </c>
      <c r="C24" s="10" t="s">
        <v>42</v>
      </c>
      <c r="D24" s="17">
        <v>36</v>
      </c>
      <c r="E24" s="39">
        <v>33040.629999999997</v>
      </c>
      <c r="F24" s="42" t="s">
        <v>70</v>
      </c>
      <c r="G24" s="35">
        <f t="shared" si="3"/>
        <v>40147.67</v>
      </c>
      <c r="H24" s="35">
        <f t="shared" si="4"/>
        <v>1445316.12</v>
      </c>
      <c r="I24" s="48">
        <f t="shared" si="0"/>
        <v>1.0779514337373442E-2</v>
      </c>
      <c r="J24" s="49" t="str">
        <f t="shared" si="1"/>
        <v>AGAE9560</v>
      </c>
      <c r="K24" s="48">
        <f t="shared" si="2"/>
        <v>0.8153686229206345</v>
      </c>
    </row>
    <row r="25" spans="1:11" ht="12.75" x14ac:dyDescent="0.2">
      <c r="A25" s="1">
        <v>1600989</v>
      </c>
      <c r="B25" s="2" t="s">
        <v>83</v>
      </c>
      <c r="C25" s="10" t="s">
        <v>8</v>
      </c>
      <c r="D25" s="17">
        <v>2397.951</v>
      </c>
      <c r="E25" s="39">
        <v>454.07</v>
      </c>
      <c r="F25" s="42" t="s">
        <v>70</v>
      </c>
      <c r="G25" s="35">
        <f t="shared" si="3"/>
        <v>551.74</v>
      </c>
      <c r="H25" s="35">
        <f t="shared" si="4"/>
        <v>1323045.48</v>
      </c>
      <c r="I25" s="48">
        <f t="shared" si="0"/>
        <v>9.8675905729586171E-3</v>
      </c>
      <c r="J25" s="49">
        <f t="shared" si="1"/>
        <v>1600989</v>
      </c>
      <c r="K25" s="48">
        <f t="shared" si="2"/>
        <v>0.82523621349359311</v>
      </c>
    </row>
    <row r="26" spans="1:11" ht="12.75" x14ac:dyDescent="0.2">
      <c r="A26" s="1" t="s">
        <v>230</v>
      </c>
      <c r="B26" s="2" t="s">
        <v>231</v>
      </c>
      <c r="C26" s="10" t="s">
        <v>19</v>
      </c>
      <c r="D26" s="17">
        <v>1515.7</v>
      </c>
      <c r="E26" s="39">
        <v>754.37</v>
      </c>
      <c r="F26" s="42" t="s">
        <v>7</v>
      </c>
      <c r="G26" s="35">
        <f t="shared" si="3"/>
        <v>869.56</v>
      </c>
      <c r="H26" s="35">
        <f t="shared" si="4"/>
        <v>1317992.0900000001</v>
      </c>
      <c r="I26" s="48">
        <f t="shared" si="0"/>
        <v>9.8299011780895295E-3</v>
      </c>
      <c r="J26" s="49" t="str">
        <f t="shared" si="1"/>
        <v>TA000002</v>
      </c>
      <c r="K26" s="48">
        <f t="shared" si="2"/>
        <v>0.83506611467168268</v>
      </c>
    </row>
    <row r="27" spans="1:11" ht="12.75" x14ac:dyDescent="0.2">
      <c r="A27" s="1">
        <v>2003391</v>
      </c>
      <c r="B27" s="2" t="s">
        <v>86</v>
      </c>
      <c r="C27" s="10" t="s">
        <v>16</v>
      </c>
      <c r="D27" s="17">
        <v>4996.1000000000004</v>
      </c>
      <c r="E27" s="39">
        <v>188.6</v>
      </c>
      <c r="F27" s="42" t="s">
        <v>70</v>
      </c>
      <c r="G27" s="35">
        <f t="shared" si="3"/>
        <v>229.17</v>
      </c>
      <c r="H27" s="35">
        <f t="shared" si="4"/>
        <v>1144956.24</v>
      </c>
      <c r="I27" s="48">
        <f t="shared" si="0"/>
        <v>8.539358299515255E-3</v>
      </c>
      <c r="J27" s="49">
        <f t="shared" si="1"/>
        <v>2003391</v>
      </c>
      <c r="K27" s="48">
        <f t="shared" si="2"/>
        <v>0.84360547297119792</v>
      </c>
    </row>
    <row r="28" spans="1:11" ht="12.75" x14ac:dyDescent="0.2">
      <c r="A28" s="1" t="s">
        <v>183</v>
      </c>
      <c r="B28" s="2" t="s">
        <v>184</v>
      </c>
      <c r="C28" s="10" t="s">
        <v>22</v>
      </c>
      <c r="D28" s="17">
        <v>1</v>
      </c>
      <c r="E28" s="39">
        <v>932421.46</v>
      </c>
      <c r="F28" s="42" t="s">
        <v>70</v>
      </c>
      <c r="G28" s="35">
        <f t="shared" si="3"/>
        <v>1132985.32</v>
      </c>
      <c r="H28" s="35">
        <f t="shared" si="4"/>
        <v>1132985.32</v>
      </c>
      <c r="I28" s="48">
        <f t="shared" si="0"/>
        <v>8.4500763064717203E-3</v>
      </c>
      <c r="J28" s="49" t="str">
        <f t="shared" si="1"/>
        <v>AGR000001</v>
      </c>
      <c r="K28" s="48">
        <f t="shared" si="2"/>
        <v>0.85205554927766969</v>
      </c>
    </row>
    <row r="29" spans="1:11" ht="12.75" x14ac:dyDescent="0.2">
      <c r="A29" s="1" t="s">
        <v>134</v>
      </c>
      <c r="B29" s="2" t="s">
        <v>135</v>
      </c>
      <c r="C29" s="10" t="s">
        <v>19</v>
      </c>
      <c r="D29" s="17">
        <v>327.142</v>
      </c>
      <c r="E29" s="39">
        <v>2936.33</v>
      </c>
      <c r="F29" s="42" t="s">
        <v>7</v>
      </c>
      <c r="G29" s="35">
        <f t="shared" si="3"/>
        <v>3384.71</v>
      </c>
      <c r="H29" s="35">
        <f t="shared" si="4"/>
        <v>1107280.8</v>
      </c>
      <c r="I29" s="48">
        <f t="shared" si="0"/>
        <v>8.2583658300983548E-3</v>
      </c>
      <c r="J29" s="49" t="str">
        <f t="shared" si="1"/>
        <v>AA000003</v>
      </c>
      <c r="K29" s="48">
        <f t="shared" si="2"/>
        <v>0.860313915107768</v>
      </c>
    </row>
    <row r="30" spans="1:11" ht="12.75" x14ac:dyDescent="0.2">
      <c r="A30" s="1">
        <v>2003475</v>
      </c>
      <c r="B30" s="2" t="s">
        <v>94</v>
      </c>
      <c r="C30" s="10" t="s">
        <v>22</v>
      </c>
      <c r="D30" s="17">
        <v>1471</v>
      </c>
      <c r="E30" s="39">
        <v>613.71</v>
      </c>
      <c r="F30" s="42" t="s">
        <v>70</v>
      </c>
      <c r="G30" s="35">
        <f t="shared" si="3"/>
        <v>745.72</v>
      </c>
      <c r="H30" s="35">
        <f t="shared" si="4"/>
        <v>1096954.1200000001</v>
      </c>
      <c r="I30" s="48">
        <f t="shared" si="0"/>
        <v>8.1813469734087433E-3</v>
      </c>
      <c r="J30" s="49">
        <f t="shared" si="1"/>
        <v>2003475</v>
      </c>
      <c r="K30" s="48">
        <f t="shared" si="2"/>
        <v>0.86849526208117678</v>
      </c>
    </row>
    <row r="31" spans="1:11" ht="12.75" x14ac:dyDescent="0.2">
      <c r="A31" s="1" t="s">
        <v>172</v>
      </c>
      <c r="B31" s="2" t="s">
        <v>173</v>
      </c>
      <c r="C31" s="10" t="s">
        <v>8</v>
      </c>
      <c r="D31" s="17">
        <v>1078.74</v>
      </c>
      <c r="E31" s="39">
        <v>733.93</v>
      </c>
      <c r="F31" s="42" t="s">
        <v>70</v>
      </c>
      <c r="G31" s="35">
        <f t="shared" si="3"/>
        <v>891.8</v>
      </c>
      <c r="H31" s="35">
        <f t="shared" si="4"/>
        <v>962020.33</v>
      </c>
      <c r="I31" s="48">
        <f t="shared" si="0"/>
        <v>7.1749783985525107E-3</v>
      </c>
      <c r="J31" s="49" t="str">
        <f t="shared" si="1"/>
        <v>AGA4915631</v>
      </c>
      <c r="K31" s="48">
        <f t="shared" si="2"/>
        <v>0.8756702404797293</v>
      </c>
    </row>
    <row r="32" spans="1:11" ht="12.75" x14ac:dyDescent="0.2">
      <c r="A32" s="1" t="s">
        <v>177</v>
      </c>
      <c r="B32" s="2" t="s">
        <v>45</v>
      </c>
      <c r="C32" s="10" t="s">
        <v>42</v>
      </c>
      <c r="D32" s="17">
        <v>57.421999999999997</v>
      </c>
      <c r="E32" s="39">
        <v>11724.85</v>
      </c>
      <c r="F32" s="42" t="s">
        <v>70</v>
      </c>
      <c r="G32" s="35">
        <f t="shared" si="3"/>
        <v>14246.87</v>
      </c>
      <c r="H32" s="35">
        <f t="shared" si="4"/>
        <v>818083.77</v>
      </c>
      <c r="I32" s="48">
        <f t="shared" si="0"/>
        <v>6.1014650053771748E-3</v>
      </c>
      <c r="J32" s="49" t="str">
        <f t="shared" si="1"/>
        <v>AGAME9125</v>
      </c>
      <c r="K32" s="48">
        <f t="shared" si="2"/>
        <v>0.88177170548510653</v>
      </c>
    </row>
    <row r="33" spans="1:11" ht="12.75" x14ac:dyDescent="0.2">
      <c r="A33" s="1">
        <v>5213850</v>
      </c>
      <c r="B33" s="2" t="s">
        <v>120</v>
      </c>
      <c r="C33" s="10" t="s">
        <v>36</v>
      </c>
      <c r="D33" s="17">
        <v>30624</v>
      </c>
      <c r="E33" s="39">
        <v>21.71</v>
      </c>
      <c r="F33" s="42" t="s">
        <v>70</v>
      </c>
      <c r="G33" s="35">
        <f t="shared" si="3"/>
        <v>26.38</v>
      </c>
      <c r="H33" s="35">
        <f t="shared" si="4"/>
        <v>807861.12</v>
      </c>
      <c r="I33" s="48">
        <f t="shared" si="0"/>
        <v>6.0252220293831402E-3</v>
      </c>
      <c r="J33" s="49">
        <f t="shared" si="1"/>
        <v>5213850</v>
      </c>
      <c r="K33" s="48">
        <f t="shared" si="2"/>
        <v>0.88779692751448969</v>
      </c>
    </row>
    <row r="34" spans="1:11" ht="22.5" x14ac:dyDescent="0.2">
      <c r="A34" s="1" t="s">
        <v>160</v>
      </c>
      <c r="B34" s="2" t="s">
        <v>161</v>
      </c>
      <c r="C34" s="10" t="s">
        <v>22</v>
      </c>
      <c r="D34" s="17">
        <v>78</v>
      </c>
      <c r="E34" s="39">
        <v>7259.77</v>
      </c>
      <c r="F34" s="42" t="s">
        <v>70</v>
      </c>
      <c r="G34" s="35">
        <f t="shared" si="3"/>
        <v>8821.35</v>
      </c>
      <c r="H34" s="35">
        <f t="shared" si="4"/>
        <v>688065.3</v>
      </c>
      <c r="I34" s="48">
        <f t="shared" si="0"/>
        <v>5.1317560662086561E-3</v>
      </c>
      <c r="J34" s="49" t="str">
        <f t="shared" si="1"/>
        <v>AGA3713902</v>
      </c>
      <c r="K34" s="48">
        <f t="shared" si="2"/>
        <v>0.89292868358069832</v>
      </c>
    </row>
    <row r="35" spans="1:11" ht="12.75" x14ac:dyDescent="0.2">
      <c r="A35" s="1">
        <v>5213403</v>
      </c>
      <c r="B35" s="2" t="s">
        <v>116</v>
      </c>
      <c r="C35" s="10" t="s">
        <v>6</v>
      </c>
      <c r="D35" s="17">
        <v>31202.04</v>
      </c>
      <c r="E35" s="39">
        <v>18.04</v>
      </c>
      <c r="F35" s="42" t="s">
        <v>70</v>
      </c>
      <c r="G35" s="35">
        <f t="shared" si="3"/>
        <v>21.92</v>
      </c>
      <c r="H35" s="35">
        <f t="shared" si="4"/>
        <v>683948.72</v>
      </c>
      <c r="I35" s="48">
        <f t="shared" si="0"/>
        <v>5.1010536250493165E-3</v>
      </c>
      <c r="J35" s="49">
        <f t="shared" si="1"/>
        <v>5213403</v>
      </c>
      <c r="K35" s="48">
        <f t="shared" si="2"/>
        <v>0.89802973720574764</v>
      </c>
    </row>
    <row r="36" spans="1:11" ht="12.75" x14ac:dyDescent="0.2">
      <c r="A36" s="1" t="s">
        <v>228</v>
      </c>
      <c r="B36" s="2" t="s">
        <v>229</v>
      </c>
      <c r="C36" s="10" t="s">
        <v>42</v>
      </c>
      <c r="D36" s="17">
        <v>18</v>
      </c>
      <c r="E36" s="39">
        <v>27786.577300000001</v>
      </c>
      <c r="F36" s="42" t="s">
        <v>70</v>
      </c>
      <c r="G36" s="35">
        <f t="shared" si="3"/>
        <v>33763.47</v>
      </c>
      <c r="H36" s="35">
        <f t="shared" si="4"/>
        <v>607742.46</v>
      </c>
      <c r="I36" s="48">
        <f t="shared" si="0"/>
        <v>4.5326890569798699E-3</v>
      </c>
      <c r="J36" s="49" t="str">
        <f t="shared" si="1"/>
        <v>P9955</v>
      </c>
      <c r="K36" s="48">
        <f t="shared" si="2"/>
        <v>0.90256242626272754</v>
      </c>
    </row>
    <row r="37" spans="1:11" ht="12.75" x14ac:dyDescent="0.2">
      <c r="A37" s="1" t="s">
        <v>37</v>
      </c>
      <c r="B37" s="2" t="s">
        <v>38</v>
      </c>
      <c r="C37" s="10" t="s">
        <v>39</v>
      </c>
      <c r="D37" s="17">
        <v>80.94</v>
      </c>
      <c r="E37" s="39">
        <v>5641.75</v>
      </c>
      <c r="F37" s="42" t="s">
        <v>70</v>
      </c>
      <c r="G37" s="35">
        <f t="shared" si="3"/>
        <v>6855.29</v>
      </c>
      <c r="H37" s="35">
        <f t="shared" si="4"/>
        <v>554867.17000000004</v>
      </c>
      <c r="I37" s="48">
        <f t="shared" si="0"/>
        <v>4.1383324599969361E-3</v>
      </c>
      <c r="J37" s="49" t="str">
        <f t="shared" si="1"/>
        <v>AGAP9875</v>
      </c>
      <c r="K37" s="48">
        <f t="shared" si="2"/>
        <v>0.90670075872272449</v>
      </c>
    </row>
    <row r="38" spans="1:11" ht="12.75" x14ac:dyDescent="0.2">
      <c r="A38" s="1" t="s">
        <v>236</v>
      </c>
      <c r="B38" s="2" t="s">
        <v>237</v>
      </c>
      <c r="C38" s="10" t="s">
        <v>19</v>
      </c>
      <c r="D38" s="17">
        <v>597.67900000000009</v>
      </c>
      <c r="E38" s="39">
        <v>754.37</v>
      </c>
      <c r="F38" s="42" t="s">
        <v>7</v>
      </c>
      <c r="G38" s="35">
        <f t="shared" si="3"/>
        <v>869.56</v>
      </c>
      <c r="H38" s="35">
        <f t="shared" si="4"/>
        <v>519717.75</v>
      </c>
      <c r="I38" s="48">
        <f t="shared" si="0"/>
        <v>3.8761796537026554E-3</v>
      </c>
      <c r="J38" s="49" t="str">
        <f t="shared" si="1"/>
        <v>TA000005</v>
      </c>
      <c r="K38" s="48">
        <f t="shared" si="2"/>
        <v>0.91057693837642717</v>
      </c>
    </row>
    <row r="39" spans="1:11" ht="12.75" x14ac:dyDescent="0.2">
      <c r="A39" s="1" t="s">
        <v>223</v>
      </c>
      <c r="B39" s="2" t="s">
        <v>224</v>
      </c>
      <c r="C39" s="10" t="s">
        <v>42</v>
      </c>
      <c r="D39" s="17">
        <v>18</v>
      </c>
      <c r="E39" s="39">
        <v>22238.349699999999</v>
      </c>
      <c r="F39" s="42" t="s">
        <v>70</v>
      </c>
      <c r="G39" s="35">
        <f t="shared" si="3"/>
        <v>27021.82</v>
      </c>
      <c r="H39" s="35">
        <f t="shared" si="4"/>
        <v>486392.76</v>
      </c>
      <c r="I39" s="48">
        <f t="shared" si="0"/>
        <v>3.6276338840077692E-3</v>
      </c>
      <c r="J39" s="49" t="str">
        <f t="shared" si="1"/>
        <v>P9946</v>
      </c>
      <c r="K39" s="48">
        <f t="shared" si="2"/>
        <v>0.91420457226043494</v>
      </c>
    </row>
    <row r="40" spans="1:11" ht="22.5" x14ac:dyDescent="0.2">
      <c r="A40" s="1">
        <v>5213360</v>
      </c>
      <c r="B40" s="2" t="s">
        <v>113</v>
      </c>
      <c r="C40" s="10" t="s">
        <v>22</v>
      </c>
      <c r="D40" s="17">
        <v>11442</v>
      </c>
      <c r="E40" s="39">
        <v>34.85</v>
      </c>
      <c r="F40" s="42" t="s">
        <v>70</v>
      </c>
      <c r="G40" s="35">
        <f t="shared" si="3"/>
        <v>42.35</v>
      </c>
      <c r="H40" s="35">
        <f t="shared" si="4"/>
        <v>484568.7</v>
      </c>
      <c r="I40" s="48">
        <f t="shared" si="0"/>
        <v>3.6140296069571338E-3</v>
      </c>
      <c r="J40" s="49">
        <f t="shared" si="1"/>
        <v>5213360</v>
      </c>
      <c r="K40" s="48">
        <f t="shared" si="2"/>
        <v>0.91781860186739206</v>
      </c>
    </row>
    <row r="41" spans="1:11" ht="12.75" x14ac:dyDescent="0.2">
      <c r="A41" s="1" t="s">
        <v>213</v>
      </c>
      <c r="B41" s="2" t="s">
        <v>48</v>
      </c>
      <c r="C41" s="10" t="s">
        <v>42</v>
      </c>
      <c r="D41" s="17">
        <v>72</v>
      </c>
      <c r="E41" s="39">
        <v>5326.3909999999996</v>
      </c>
      <c r="F41" s="42" t="s">
        <v>70</v>
      </c>
      <c r="G41" s="35">
        <f t="shared" si="3"/>
        <v>6472.1</v>
      </c>
      <c r="H41" s="35">
        <f t="shared" si="4"/>
        <v>465991.2</v>
      </c>
      <c r="I41" s="48">
        <f t="shared" ref="I41:I72" si="5">H41/$H$148</f>
        <v>3.4754741554324149E-3</v>
      </c>
      <c r="J41" s="49" t="str">
        <f t="shared" ref="J41:J72" si="6">A41</f>
        <v>P9827</v>
      </c>
      <c r="K41" s="48">
        <f t="shared" ref="K41:K72" si="7">K40+I41</f>
        <v>0.92129407602282443</v>
      </c>
    </row>
    <row r="42" spans="1:11" ht="12.75" x14ac:dyDescent="0.2">
      <c r="A42" s="1" t="s">
        <v>189</v>
      </c>
      <c r="B42" s="2" t="s">
        <v>190</v>
      </c>
      <c r="C42" s="10" t="s">
        <v>22</v>
      </c>
      <c r="D42" s="17">
        <v>1</v>
      </c>
      <c r="E42" s="39">
        <v>371006.6</v>
      </c>
      <c r="F42" s="42" t="s">
        <v>70</v>
      </c>
      <c r="G42" s="35">
        <f t="shared" si="3"/>
        <v>450810.12</v>
      </c>
      <c r="H42" s="35">
        <f t="shared" si="4"/>
        <v>450810.12</v>
      </c>
      <c r="I42" s="48">
        <f t="shared" si="5"/>
        <v>3.3622500190290837E-3</v>
      </c>
      <c r="J42" s="49" t="str">
        <f t="shared" si="6"/>
        <v>AGR000020</v>
      </c>
      <c r="K42" s="48">
        <f t="shared" si="7"/>
        <v>0.92465632604185355</v>
      </c>
    </row>
    <row r="43" spans="1:11" ht="12.75" x14ac:dyDescent="0.2">
      <c r="A43" s="1" t="s">
        <v>43</v>
      </c>
      <c r="B43" s="2" t="s">
        <v>44</v>
      </c>
      <c r="C43" s="10" t="s">
        <v>39</v>
      </c>
      <c r="D43" s="17">
        <v>78.843999999999994</v>
      </c>
      <c r="E43" s="39">
        <v>4614.84</v>
      </c>
      <c r="F43" s="42" t="s">
        <v>70</v>
      </c>
      <c r="G43" s="35">
        <f t="shared" si="3"/>
        <v>5607.49</v>
      </c>
      <c r="H43" s="35">
        <f t="shared" si="4"/>
        <v>442116.94</v>
      </c>
      <c r="I43" s="48">
        <f t="shared" si="5"/>
        <v>3.2974141971969934E-3</v>
      </c>
      <c r="J43" s="49" t="str">
        <f t="shared" si="6"/>
        <v>AGAP9833</v>
      </c>
      <c r="K43" s="48">
        <f t="shared" si="7"/>
        <v>0.92795374023905053</v>
      </c>
    </row>
    <row r="44" spans="1:11" ht="12.75" x14ac:dyDescent="0.2">
      <c r="A44" s="1" t="s">
        <v>193</v>
      </c>
      <c r="B44" s="2" t="s">
        <v>194</v>
      </c>
      <c r="C44" s="10" t="s">
        <v>195</v>
      </c>
      <c r="D44" s="17">
        <v>1</v>
      </c>
      <c r="E44" s="39">
        <v>360708.76</v>
      </c>
      <c r="F44" s="42" t="s">
        <v>70</v>
      </c>
      <c r="G44" s="35">
        <f t="shared" si="3"/>
        <v>438297.21</v>
      </c>
      <c r="H44" s="35">
        <f t="shared" si="4"/>
        <v>438297.21</v>
      </c>
      <c r="I44" s="48">
        <f t="shared" si="5"/>
        <v>3.2689257345484934E-3</v>
      </c>
      <c r="J44" s="49" t="str">
        <f t="shared" si="6"/>
        <v>AGR040010</v>
      </c>
      <c r="K44" s="48">
        <f t="shared" si="7"/>
        <v>0.93122266597359904</v>
      </c>
    </row>
    <row r="45" spans="1:11" ht="12.75" x14ac:dyDescent="0.2">
      <c r="A45" s="1" t="s">
        <v>154</v>
      </c>
      <c r="B45" s="2" t="s">
        <v>155</v>
      </c>
      <c r="C45" s="10" t="s">
        <v>16</v>
      </c>
      <c r="D45" s="17">
        <v>193</v>
      </c>
      <c r="E45" s="39">
        <v>1526.54</v>
      </c>
      <c r="F45" s="42" t="s">
        <v>70</v>
      </c>
      <c r="G45" s="35">
        <f t="shared" si="3"/>
        <v>1854.9</v>
      </c>
      <c r="H45" s="35">
        <f t="shared" si="4"/>
        <v>357995.7</v>
      </c>
      <c r="I45" s="48">
        <f t="shared" si="5"/>
        <v>2.6700178095765245E-3</v>
      </c>
      <c r="J45" s="49" t="str">
        <f t="shared" si="6"/>
        <v>AGA2003990</v>
      </c>
      <c r="K45" s="48">
        <f t="shared" si="7"/>
        <v>0.93389268378317558</v>
      </c>
    </row>
    <row r="46" spans="1:11" ht="12.75" x14ac:dyDescent="0.2">
      <c r="A46" s="1" t="s">
        <v>232</v>
      </c>
      <c r="B46" s="2" t="s">
        <v>233</v>
      </c>
      <c r="C46" s="10" t="s">
        <v>19</v>
      </c>
      <c r="D46" s="17">
        <v>327.142</v>
      </c>
      <c r="E46" s="39">
        <v>887.79</v>
      </c>
      <c r="F46" s="42" t="s">
        <v>7</v>
      </c>
      <c r="G46" s="35">
        <f t="shared" si="3"/>
        <v>1023.36</v>
      </c>
      <c r="H46" s="35">
        <f t="shared" si="4"/>
        <v>334784.03999999998</v>
      </c>
      <c r="I46" s="48">
        <f t="shared" si="5"/>
        <v>2.4968996810910845E-3</v>
      </c>
      <c r="J46" s="49" t="str">
        <f t="shared" si="6"/>
        <v>TA000003</v>
      </c>
      <c r="K46" s="48">
        <f t="shared" si="7"/>
        <v>0.93638958346426671</v>
      </c>
    </row>
    <row r="47" spans="1:11" ht="12.75" x14ac:dyDescent="0.2">
      <c r="A47" s="1" t="s">
        <v>227</v>
      </c>
      <c r="B47" s="2" t="s">
        <v>49</v>
      </c>
      <c r="C47" s="10" t="s">
        <v>42</v>
      </c>
      <c r="D47" s="17">
        <v>54</v>
      </c>
      <c r="E47" s="39">
        <v>4996.8325999999997</v>
      </c>
      <c r="F47" s="42" t="s">
        <v>70</v>
      </c>
      <c r="G47" s="35">
        <f t="shared" si="3"/>
        <v>6071.65</v>
      </c>
      <c r="H47" s="35">
        <f t="shared" si="4"/>
        <v>327869.09999999998</v>
      </c>
      <c r="I47" s="48">
        <f t="shared" si="5"/>
        <v>2.4453263997579479E-3</v>
      </c>
      <c r="J47" s="49" t="str">
        <f t="shared" si="6"/>
        <v>P9950</v>
      </c>
      <c r="K47" s="48">
        <f t="shared" si="7"/>
        <v>0.93883490986402462</v>
      </c>
    </row>
    <row r="48" spans="1:11" ht="12.75" x14ac:dyDescent="0.2">
      <c r="A48" s="1" t="s">
        <v>222</v>
      </c>
      <c r="B48" s="2" t="s">
        <v>53</v>
      </c>
      <c r="C48" s="10" t="s">
        <v>42</v>
      </c>
      <c r="D48" s="17">
        <v>54</v>
      </c>
      <c r="E48" s="39">
        <v>4696.7439999999997</v>
      </c>
      <c r="F48" s="42" t="s">
        <v>70</v>
      </c>
      <c r="G48" s="35">
        <f t="shared" si="3"/>
        <v>5707.01</v>
      </c>
      <c r="H48" s="35">
        <f t="shared" si="4"/>
        <v>308178.53999999998</v>
      </c>
      <c r="I48" s="48">
        <f t="shared" si="5"/>
        <v>2.298469479743168E-3</v>
      </c>
      <c r="J48" s="49" t="str">
        <f t="shared" si="6"/>
        <v>P9903</v>
      </c>
      <c r="K48" s="48">
        <f t="shared" si="7"/>
        <v>0.94113337934376784</v>
      </c>
    </row>
    <row r="49" spans="1:11" ht="12.75" x14ac:dyDescent="0.2">
      <c r="A49" s="1" t="s">
        <v>51</v>
      </c>
      <c r="B49" s="2" t="s">
        <v>52</v>
      </c>
      <c r="C49" s="10" t="s">
        <v>39</v>
      </c>
      <c r="D49" s="17">
        <v>39.421999999999997</v>
      </c>
      <c r="E49" s="39">
        <v>6243.8</v>
      </c>
      <c r="F49" s="42" t="s">
        <v>70</v>
      </c>
      <c r="G49" s="35">
        <f t="shared" si="3"/>
        <v>7586.84</v>
      </c>
      <c r="H49" s="35">
        <f t="shared" si="4"/>
        <v>299088.40999999997</v>
      </c>
      <c r="I49" s="48">
        <f t="shared" si="5"/>
        <v>2.2306731095874206E-3</v>
      </c>
      <c r="J49" s="49" t="str">
        <f t="shared" si="6"/>
        <v>AGAP9858</v>
      </c>
      <c r="K49" s="48">
        <f t="shared" si="7"/>
        <v>0.94336405245335531</v>
      </c>
    </row>
    <row r="50" spans="1:11" ht="12.75" x14ac:dyDescent="0.2">
      <c r="A50" s="1">
        <v>5213572</v>
      </c>
      <c r="B50" s="2" t="s">
        <v>119</v>
      </c>
      <c r="C50" s="10" t="s">
        <v>6</v>
      </c>
      <c r="D50" s="17">
        <v>336.97</v>
      </c>
      <c r="E50" s="39">
        <v>633.36</v>
      </c>
      <c r="F50" s="42" t="s">
        <v>70</v>
      </c>
      <c r="G50" s="35">
        <f t="shared" si="3"/>
        <v>769.6</v>
      </c>
      <c r="H50" s="35">
        <f t="shared" si="4"/>
        <v>259332.11</v>
      </c>
      <c r="I50" s="48">
        <f t="shared" si="5"/>
        <v>1.9341610871165722E-3</v>
      </c>
      <c r="J50" s="49">
        <f t="shared" si="6"/>
        <v>5213572</v>
      </c>
      <c r="K50" s="48">
        <f t="shared" si="7"/>
        <v>0.94529821354047183</v>
      </c>
    </row>
    <row r="51" spans="1:11" ht="12.75" x14ac:dyDescent="0.2">
      <c r="A51" s="1">
        <v>4915669</v>
      </c>
      <c r="B51" s="2" t="s">
        <v>30</v>
      </c>
      <c r="C51" s="10" t="s">
        <v>8</v>
      </c>
      <c r="D51" s="17">
        <v>3725.31</v>
      </c>
      <c r="E51" s="39">
        <v>56.96</v>
      </c>
      <c r="F51" s="42" t="s">
        <v>70</v>
      </c>
      <c r="G51" s="35">
        <f t="shared" si="3"/>
        <v>69.209999999999994</v>
      </c>
      <c r="H51" s="35">
        <f t="shared" si="4"/>
        <v>257828.71</v>
      </c>
      <c r="I51" s="48">
        <f t="shared" si="5"/>
        <v>1.9229483692685162E-3</v>
      </c>
      <c r="J51" s="49">
        <f t="shared" si="6"/>
        <v>4915669</v>
      </c>
      <c r="K51" s="48">
        <f t="shared" si="7"/>
        <v>0.94722116190974037</v>
      </c>
    </row>
    <row r="52" spans="1:11" ht="12.75" x14ac:dyDescent="0.2">
      <c r="A52" s="1" t="s">
        <v>214</v>
      </c>
      <c r="B52" s="2" t="s">
        <v>61</v>
      </c>
      <c r="C52" s="10" t="s">
        <v>42</v>
      </c>
      <c r="D52" s="17">
        <v>18</v>
      </c>
      <c r="E52" s="39">
        <v>11779.956899999999</v>
      </c>
      <c r="F52" s="42" t="s">
        <v>70</v>
      </c>
      <c r="G52" s="35">
        <f t="shared" si="3"/>
        <v>14313.83</v>
      </c>
      <c r="H52" s="35">
        <f t="shared" si="4"/>
        <v>257648.94</v>
      </c>
      <c r="I52" s="48">
        <f t="shared" si="5"/>
        <v>1.9216076014837982E-3</v>
      </c>
      <c r="J52" s="49" t="str">
        <f t="shared" si="6"/>
        <v>P9840</v>
      </c>
      <c r="K52" s="48">
        <f t="shared" si="7"/>
        <v>0.94914276951122412</v>
      </c>
    </row>
    <row r="53" spans="1:11" ht="12.75" x14ac:dyDescent="0.2">
      <c r="A53" s="1" t="s">
        <v>46</v>
      </c>
      <c r="B53" s="2" t="s">
        <v>47</v>
      </c>
      <c r="C53" s="10" t="s">
        <v>39</v>
      </c>
      <c r="D53" s="17">
        <v>40.47</v>
      </c>
      <c r="E53" s="39">
        <v>5116.2700000000004</v>
      </c>
      <c r="F53" s="42" t="s">
        <v>70</v>
      </c>
      <c r="G53" s="35">
        <f t="shared" si="3"/>
        <v>6216.78</v>
      </c>
      <c r="H53" s="35">
        <f t="shared" si="4"/>
        <v>251593.09</v>
      </c>
      <c r="I53" s="48">
        <f t="shared" si="5"/>
        <v>1.8764416194562933E-3</v>
      </c>
      <c r="J53" s="49" t="str">
        <f t="shared" si="6"/>
        <v>AGAP9804</v>
      </c>
      <c r="K53" s="48">
        <f t="shared" si="7"/>
        <v>0.95101921113068044</v>
      </c>
    </row>
    <row r="54" spans="1:11" ht="12.75" x14ac:dyDescent="0.2">
      <c r="A54" s="1">
        <v>4011353</v>
      </c>
      <c r="B54" s="2" t="s">
        <v>10</v>
      </c>
      <c r="C54" s="10" t="s">
        <v>6</v>
      </c>
      <c r="D54" s="17">
        <v>726961.8899999999</v>
      </c>
      <c r="E54" s="39">
        <v>0.28000000000000003</v>
      </c>
      <c r="F54" s="42" t="s">
        <v>70</v>
      </c>
      <c r="G54" s="35">
        <f t="shared" si="3"/>
        <v>0.34</v>
      </c>
      <c r="H54" s="35">
        <f t="shared" si="4"/>
        <v>247167.04</v>
      </c>
      <c r="I54" s="48">
        <f t="shared" si="5"/>
        <v>1.8434310767987247E-3</v>
      </c>
      <c r="J54" s="49">
        <f t="shared" si="6"/>
        <v>4011353</v>
      </c>
      <c r="K54" s="48">
        <f t="shared" si="7"/>
        <v>0.95286264220747918</v>
      </c>
    </row>
    <row r="55" spans="1:11" ht="12.75" x14ac:dyDescent="0.2">
      <c r="A55" s="1" t="s">
        <v>191</v>
      </c>
      <c r="B55" s="2" t="s">
        <v>192</v>
      </c>
      <c r="C55" s="10" t="s">
        <v>42</v>
      </c>
      <c r="D55" s="17">
        <v>18</v>
      </c>
      <c r="E55" s="39">
        <v>10481.16</v>
      </c>
      <c r="F55" s="42" t="s">
        <v>70</v>
      </c>
      <c r="G55" s="35">
        <f t="shared" si="3"/>
        <v>12735.66</v>
      </c>
      <c r="H55" s="35">
        <f t="shared" si="4"/>
        <v>229241.88</v>
      </c>
      <c r="I55" s="48">
        <f t="shared" si="5"/>
        <v>1.7097409334827331E-3</v>
      </c>
      <c r="J55" s="49" t="str">
        <f t="shared" si="6"/>
        <v>AGR030010</v>
      </c>
      <c r="K55" s="48">
        <f t="shared" si="7"/>
        <v>0.95457238314096193</v>
      </c>
    </row>
    <row r="56" spans="1:11" ht="12.75" x14ac:dyDescent="0.2">
      <c r="A56" s="1" t="s">
        <v>225</v>
      </c>
      <c r="B56" s="2" t="s">
        <v>54</v>
      </c>
      <c r="C56" s="10" t="s">
        <v>42</v>
      </c>
      <c r="D56" s="17">
        <v>36</v>
      </c>
      <c r="E56" s="39">
        <v>5236.9138000000003</v>
      </c>
      <c r="F56" s="42" t="s">
        <v>70</v>
      </c>
      <c r="G56" s="35">
        <f t="shared" si="3"/>
        <v>6363.37</v>
      </c>
      <c r="H56" s="35">
        <f t="shared" si="4"/>
        <v>229081.32</v>
      </c>
      <c r="I56" s="48">
        <f t="shared" si="5"/>
        <v>1.7085434384862693E-3</v>
      </c>
      <c r="J56" s="49" t="str">
        <f t="shared" si="6"/>
        <v>P9948</v>
      </c>
      <c r="K56" s="48">
        <f t="shared" si="7"/>
        <v>0.95628092657944819</v>
      </c>
    </row>
    <row r="57" spans="1:11" ht="12.75" x14ac:dyDescent="0.2">
      <c r="A57" s="1">
        <v>4915774</v>
      </c>
      <c r="B57" s="2" t="s">
        <v>107</v>
      </c>
      <c r="C57" s="10" t="s">
        <v>8</v>
      </c>
      <c r="D57" s="17">
        <v>7157.87</v>
      </c>
      <c r="E57" s="39">
        <v>25.39</v>
      </c>
      <c r="F57" s="42" t="s">
        <v>70</v>
      </c>
      <c r="G57" s="35">
        <f t="shared" si="3"/>
        <v>30.85</v>
      </c>
      <c r="H57" s="35">
        <f t="shared" si="4"/>
        <v>220820.29</v>
      </c>
      <c r="I57" s="48">
        <f t="shared" si="5"/>
        <v>1.6469306950219038E-3</v>
      </c>
      <c r="J57" s="49">
        <f t="shared" si="6"/>
        <v>4915774</v>
      </c>
      <c r="K57" s="48">
        <f t="shared" si="7"/>
        <v>0.95792785727447005</v>
      </c>
    </row>
    <row r="58" spans="1:11" ht="12.75" x14ac:dyDescent="0.2">
      <c r="A58" s="1">
        <v>4011352</v>
      </c>
      <c r="B58" s="2" t="s">
        <v>11</v>
      </c>
      <c r="C58" s="10" t="s">
        <v>6</v>
      </c>
      <c r="D58" s="17">
        <v>455435.66899999999</v>
      </c>
      <c r="E58" s="39">
        <v>0.4</v>
      </c>
      <c r="F58" s="42" t="s">
        <v>70</v>
      </c>
      <c r="G58" s="35">
        <f t="shared" si="3"/>
        <v>0.49</v>
      </c>
      <c r="H58" s="35">
        <f t="shared" si="4"/>
        <v>223163.48</v>
      </c>
      <c r="I58" s="48">
        <f t="shared" si="5"/>
        <v>1.6644067681457475E-3</v>
      </c>
      <c r="J58" s="49">
        <f t="shared" si="6"/>
        <v>4011352</v>
      </c>
      <c r="K58" s="48">
        <f t="shared" si="7"/>
        <v>0.95959226404261577</v>
      </c>
    </row>
    <row r="59" spans="1:11" ht="12.75" x14ac:dyDescent="0.2">
      <c r="A59" s="1" t="s">
        <v>210</v>
      </c>
      <c r="B59" s="2" t="s">
        <v>56</v>
      </c>
      <c r="C59" s="10" t="s">
        <v>42</v>
      </c>
      <c r="D59" s="17">
        <v>36</v>
      </c>
      <c r="E59" s="39">
        <v>4621.6126999999997</v>
      </c>
      <c r="F59" s="42" t="s">
        <v>70</v>
      </c>
      <c r="G59" s="35">
        <f t="shared" si="3"/>
        <v>5615.72</v>
      </c>
      <c r="H59" s="35">
        <f t="shared" si="4"/>
        <v>202165.92</v>
      </c>
      <c r="I59" s="48">
        <f t="shared" si="5"/>
        <v>1.5078019285969717E-3</v>
      </c>
      <c r="J59" s="49" t="str">
        <f t="shared" si="6"/>
        <v>P9806</v>
      </c>
      <c r="K59" s="48">
        <f t="shared" si="7"/>
        <v>0.96110006597121278</v>
      </c>
    </row>
    <row r="60" spans="1:11" ht="12.75" x14ac:dyDescent="0.2">
      <c r="A60" s="1" t="s">
        <v>156</v>
      </c>
      <c r="B60" s="2" t="s">
        <v>157</v>
      </c>
      <c r="C60" s="10" t="s">
        <v>16</v>
      </c>
      <c r="D60" s="17">
        <v>78</v>
      </c>
      <c r="E60" s="39">
        <v>2052.4499999999998</v>
      </c>
      <c r="F60" s="42" t="s">
        <v>70</v>
      </c>
      <c r="G60" s="35">
        <f t="shared" si="3"/>
        <v>2493.9299999999998</v>
      </c>
      <c r="H60" s="35">
        <f t="shared" si="4"/>
        <v>194526.54</v>
      </c>
      <c r="I60" s="48">
        <f t="shared" si="5"/>
        <v>1.450825599959162E-3</v>
      </c>
      <c r="J60" s="49" t="str">
        <f t="shared" si="6"/>
        <v>AGA2003992</v>
      </c>
      <c r="K60" s="48">
        <f t="shared" si="7"/>
        <v>0.96255089157117191</v>
      </c>
    </row>
    <row r="61" spans="1:11" ht="12.75" x14ac:dyDescent="0.2">
      <c r="A61" s="1" t="s">
        <v>219</v>
      </c>
      <c r="B61" s="2" t="s">
        <v>55</v>
      </c>
      <c r="C61" s="10" t="s">
        <v>42</v>
      </c>
      <c r="D61" s="17">
        <v>36</v>
      </c>
      <c r="E61" s="39">
        <v>4395.7870999999996</v>
      </c>
      <c r="F61" s="42" t="s">
        <v>70</v>
      </c>
      <c r="G61" s="35">
        <f t="shared" si="3"/>
        <v>5341.32</v>
      </c>
      <c r="H61" s="35">
        <f t="shared" si="4"/>
        <v>192287.52</v>
      </c>
      <c r="I61" s="48">
        <f t="shared" si="5"/>
        <v>1.4341264516844815E-3</v>
      </c>
      <c r="J61" s="49" t="str">
        <f t="shared" si="6"/>
        <v>P9896</v>
      </c>
      <c r="K61" s="48">
        <f t="shared" si="7"/>
        <v>0.96398501802285641</v>
      </c>
    </row>
    <row r="62" spans="1:11" ht="12.75" x14ac:dyDescent="0.2">
      <c r="A62" s="1" t="s">
        <v>218</v>
      </c>
      <c r="B62" s="2" t="s">
        <v>65</v>
      </c>
      <c r="C62" s="10" t="s">
        <v>42</v>
      </c>
      <c r="D62" s="17">
        <v>18</v>
      </c>
      <c r="E62" s="39">
        <v>8256.3493999999992</v>
      </c>
      <c r="F62" s="42" t="s">
        <v>70</v>
      </c>
      <c r="G62" s="35">
        <f t="shared" si="3"/>
        <v>10032.290000000001</v>
      </c>
      <c r="H62" s="35">
        <f t="shared" si="4"/>
        <v>180581.22</v>
      </c>
      <c r="I62" s="48">
        <f t="shared" si="5"/>
        <v>1.346818058080185E-3</v>
      </c>
      <c r="J62" s="49" t="str">
        <f t="shared" si="6"/>
        <v>P9893</v>
      </c>
      <c r="K62" s="48">
        <f t="shared" si="7"/>
        <v>0.96533183608093664</v>
      </c>
    </row>
    <row r="63" spans="1:11" ht="12.75" x14ac:dyDescent="0.2">
      <c r="A63" s="1" t="s">
        <v>198</v>
      </c>
      <c r="B63" s="2" t="s">
        <v>199</v>
      </c>
      <c r="C63" s="10" t="s">
        <v>22</v>
      </c>
      <c r="D63" s="17">
        <v>18</v>
      </c>
      <c r="E63" s="39">
        <v>8150.44</v>
      </c>
      <c r="F63" s="42" t="s">
        <v>70</v>
      </c>
      <c r="G63" s="35">
        <f t="shared" si="3"/>
        <v>9903.6</v>
      </c>
      <c r="H63" s="35">
        <f t="shared" si="4"/>
        <v>178264.8</v>
      </c>
      <c r="I63" s="48">
        <f t="shared" si="5"/>
        <v>1.3295416420381508E-3</v>
      </c>
      <c r="J63" s="49" t="str">
        <f t="shared" si="6"/>
        <v>AGS000002</v>
      </c>
      <c r="K63" s="48">
        <f t="shared" si="7"/>
        <v>0.96666137772297478</v>
      </c>
    </row>
    <row r="64" spans="1:11" ht="12.75" x14ac:dyDescent="0.2">
      <c r="A64" s="1" t="s">
        <v>217</v>
      </c>
      <c r="B64" s="2" t="s">
        <v>58</v>
      </c>
      <c r="C64" s="10" t="s">
        <v>42</v>
      </c>
      <c r="D64" s="17">
        <v>18</v>
      </c>
      <c r="E64" s="39">
        <v>8146.7174999999997</v>
      </c>
      <c r="F64" s="42" t="s">
        <v>70</v>
      </c>
      <c r="G64" s="35">
        <f t="shared" si="3"/>
        <v>9899.08</v>
      </c>
      <c r="H64" s="35">
        <f t="shared" si="4"/>
        <v>178183.44</v>
      </c>
      <c r="I64" s="48">
        <f t="shared" si="5"/>
        <v>1.3289348396408394E-3</v>
      </c>
      <c r="J64" s="49" t="str">
        <f t="shared" si="6"/>
        <v>P9883</v>
      </c>
      <c r="K64" s="48">
        <f t="shared" si="7"/>
        <v>0.96799031256261558</v>
      </c>
    </row>
    <row r="65" spans="1:11" ht="12.75" x14ac:dyDescent="0.2">
      <c r="A65" s="1" t="s">
        <v>211</v>
      </c>
      <c r="B65" s="2" t="s">
        <v>212</v>
      </c>
      <c r="C65" s="10" t="s">
        <v>42</v>
      </c>
      <c r="D65" s="17">
        <v>18</v>
      </c>
      <c r="E65" s="39">
        <v>8146.2309999999998</v>
      </c>
      <c r="F65" s="42" t="s">
        <v>70</v>
      </c>
      <c r="G65" s="35">
        <f t="shared" si="3"/>
        <v>9898.49</v>
      </c>
      <c r="H65" s="35">
        <f t="shared" si="4"/>
        <v>178172.82</v>
      </c>
      <c r="I65" s="48">
        <f t="shared" si="5"/>
        <v>1.3288556331332258E-3</v>
      </c>
      <c r="J65" s="49" t="str">
        <f t="shared" si="6"/>
        <v>P9809</v>
      </c>
      <c r="K65" s="48">
        <f t="shared" si="7"/>
        <v>0.96931916819574881</v>
      </c>
    </row>
    <row r="66" spans="1:11" ht="12.75" x14ac:dyDescent="0.2">
      <c r="A66" s="1">
        <v>4915661</v>
      </c>
      <c r="B66" s="2" t="s">
        <v>98</v>
      </c>
      <c r="C66" s="10" t="s">
        <v>8</v>
      </c>
      <c r="D66" s="17">
        <v>858.23</v>
      </c>
      <c r="E66" s="39">
        <v>167.94</v>
      </c>
      <c r="F66" s="42" t="s">
        <v>70</v>
      </c>
      <c r="G66" s="35">
        <f t="shared" si="3"/>
        <v>204.06</v>
      </c>
      <c r="H66" s="35">
        <f t="shared" si="4"/>
        <v>175130.41</v>
      </c>
      <c r="I66" s="48">
        <f t="shared" si="5"/>
        <v>1.3061646095146916E-3</v>
      </c>
      <c r="J66" s="49">
        <f t="shared" si="6"/>
        <v>4915661</v>
      </c>
      <c r="K66" s="48">
        <f t="shared" si="7"/>
        <v>0.97062533280526353</v>
      </c>
    </row>
    <row r="67" spans="1:11" ht="12.75" x14ac:dyDescent="0.2">
      <c r="A67" s="1" t="s">
        <v>215</v>
      </c>
      <c r="B67" s="2" t="s">
        <v>64</v>
      </c>
      <c r="C67" s="10" t="s">
        <v>42</v>
      </c>
      <c r="D67" s="17">
        <v>36</v>
      </c>
      <c r="E67" s="39">
        <v>3939.7384999999999</v>
      </c>
      <c r="F67" s="42" t="s">
        <v>70</v>
      </c>
      <c r="G67" s="35">
        <f t="shared" si="3"/>
        <v>4787.18</v>
      </c>
      <c r="H67" s="35">
        <f t="shared" si="4"/>
        <v>172338.48</v>
      </c>
      <c r="I67" s="48">
        <f t="shared" si="5"/>
        <v>1.2853417258233764E-3</v>
      </c>
      <c r="J67" s="49" t="str">
        <f t="shared" si="6"/>
        <v>P9842</v>
      </c>
      <c r="K67" s="48">
        <f t="shared" si="7"/>
        <v>0.97191067453108693</v>
      </c>
    </row>
    <row r="68" spans="1:11" ht="12.75" x14ac:dyDescent="0.2">
      <c r="A68" s="1" t="s">
        <v>40</v>
      </c>
      <c r="B68" s="2" t="s">
        <v>41</v>
      </c>
      <c r="C68" s="10" t="s">
        <v>42</v>
      </c>
      <c r="D68" s="17">
        <v>54</v>
      </c>
      <c r="E68" s="39">
        <v>2578.5100000000002</v>
      </c>
      <c r="F68" s="42" t="s">
        <v>70</v>
      </c>
      <c r="G68" s="35">
        <f t="shared" si="3"/>
        <v>3133.15</v>
      </c>
      <c r="H68" s="35">
        <f t="shared" si="4"/>
        <v>169190.1</v>
      </c>
      <c r="I68" s="48">
        <f t="shared" si="5"/>
        <v>1.2618603525238799E-3</v>
      </c>
      <c r="J68" s="49" t="str">
        <f t="shared" si="6"/>
        <v>AGAE9093</v>
      </c>
      <c r="K68" s="48">
        <f t="shared" si="7"/>
        <v>0.97317253488361077</v>
      </c>
    </row>
    <row r="69" spans="1:11" ht="12.75" x14ac:dyDescent="0.2">
      <c r="A69" s="1" t="s">
        <v>220</v>
      </c>
      <c r="B69" s="2" t="s">
        <v>221</v>
      </c>
      <c r="C69" s="10" t="s">
        <v>42</v>
      </c>
      <c r="D69" s="17">
        <v>18</v>
      </c>
      <c r="E69" s="39">
        <v>7733.2878000000001</v>
      </c>
      <c r="F69" s="42" t="s">
        <v>70</v>
      </c>
      <c r="G69" s="35">
        <f t="shared" si="3"/>
        <v>9396.7199999999993</v>
      </c>
      <c r="H69" s="35">
        <f t="shared" si="4"/>
        <v>169140.96</v>
      </c>
      <c r="I69" s="48">
        <f t="shared" si="5"/>
        <v>1.2614938546157692E-3</v>
      </c>
      <c r="J69" s="49" t="str">
        <f t="shared" si="6"/>
        <v>P9897</v>
      </c>
      <c r="K69" s="48">
        <f t="shared" si="7"/>
        <v>0.97443402873822649</v>
      </c>
    </row>
    <row r="70" spans="1:11" ht="12.75" x14ac:dyDescent="0.2">
      <c r="A70" s="1" t="s">
        <v>17</v>
      </c>
      <c r="B70" s="2" t="s">
        <v>18</v>
      </c>
      <c r="C70" s="10" t="s">
        <v>19</v>
      </c>
      <c r="D70" s="17">
        <v>501.08</v>
      </c>
      <c r="E70" s="39">
        <v>257.73</v>
      </c>
      <c r="F70" s="42" t="s">
        <v>70</v>
      </c>
      <c r="G70" s="35">
        <f t="shared" si="3"/>
        <v>313.17</v>
      </c>
      <c r="H70" s="35">
        <f t="shared" si="4"/>
        <v>156923.22</v>
      </c>
      <c r="I70" s="48">
        <f t="shared" si="5"/>
        <v>1.1703710188030053E-3</v>
      </c>
      <c r="J70" s="49" t="str">
        <f t="shared" si="6"/>
        <v>AGA4011463</v>
      </c>
      <c r="K70" s="48">
        <f t="shared" si="7"/>
        <v>0.97560439975702951</v>
      </c>
    </row>
    <row r="71" spans="1:11" ht="12.75" x14ac:dyDescent="0.2">
      <c r="A71" s="1" t="s">
        <v>129</v>
      </c>
      <c r="B71" s="2" t="s">
        <v>50</v>
      </c>
      <c r="C71" s="10" t="s">
        <v>42</v>
      </c>
      <c r="D71" s="17">
        <v>18</v>
      </c>
      <c r="E71" s="39">
        <v>6840.5091000000002</v>
      </c>
      <c r="F71" s="42" t="s">
        <v>70</v>
      </c>
      <c r="G71" s="35">
        <f t="shared" si="3"/>
        <v>8311.9</v>
      </c>
      <c r="H71" s="35">
        <f t="shared" si="4"/>
        <v>149614.20000000001</v>
      </c>
      <c r="I71" s="48">
        <f t="shared" si="5"/>
        <v>1.1158585942946915E-3</v>
      </c>
      <c r="J71" s="49" t="str">
        <f t="shared" si="6"/>
        <v xml:space="preserve">
P9876</v>
      </c>
      <c r="K71" s="48">
        <f t="shared" si="7"/>
        <v>0.97672025835132414</v>
      </c>
    </row>
    <row r="72" spans="1:11" ht="22.5" x14ac:dyDescent="0.2">
      <c r="A72" s="1" t="s">
        <v>158</v>
      </c>
      <c r="B72" s="2" t="s">
        <v>159</v>
      </c>
      <c r="C72" s="10" t="s">
        <v>8</v>
      </c>
      <c r="D72" s="17">
        <v>136</v>
      </c>
      <c r="E72" s="39">
        <v>904.09</v>
      </c>
      <c r="F72" s="42" t="s">
        <v>70</v>
      </c>
      <c r="G72" s="35">
        <f t="shared" si="3"/>
        <v>1098.56</v>
      </c>
      <c r="H72" s="35">
        <f t="shared" si="4"/>
        <v>149404.16</v>
      </c>
      <c r="I72" s="48">
        <f t="shared" si="5"/>
        <v>1.1142920655885548E-3</v>
      </c>
      <c r="J72" s="49" t="str">
        <f t="shared" si="6"/>
        <v>AGA3205866</v>
      </c>
      <c r="K72" s="48">
        <f t="shared" si="7"/>
        <v>0.9778345504169127</v>
      </c>
    </row>
    <row r="73" spans="1:11" ht="12.75" x14ac:dyDescent="0.2">
      <c r="A73" s="1">
        <v>4915776</v>
      </c>
      <c r="B73" s="2" t="s">
        <v>108</v>
      </c>
      <c r="C73" s="10" t="s">
        <v>106</v>
      </c>
      <c r="D73" s="17">
        <v>147.31299999999999</v>
      </c>
      <c r="E73" s="39">
        <v>776.76</v>
      </c>
      <c r="F73" s="42" t="s">
        <v>70</v>
      </c>
      <c r="G73" s="35">
        <f t="shared" si="3"/>
        <v>943.84</v>
      </c>
      <c r="H73" s="35">
        <f t="shared" si="4"/>
        <v>139039.9</v>
      </c>
      <c r="I73" s="48">
        <f t="shared" ref="I73:I104" si="8">H73/$H$148</f>
        <v>1.0369929282439399E-3</v>
      </c>
      <c r="J73" s="49">
        <f t="shared" ref="J73:J104" si="9">A73</f>
        <v>4915776</v>
      </c>
      <c r="K73" s="48">
        <f t="shared" ref="K73:K104" si="10">K72+I73</f>
        <v>0.97887154334515658</v>
      </c>
    </row>
    <row r="74" spans="1:11" ht="12.75" x14ac:dyDescent="0.2">
      <c r="A74" s="1" t="s">
        <v>226</v>
      </c>
      <c r="B74" s="2" t="s">
        <v>59</v>
      </c>
      <c r="C74" s="10" t="s">
        <v>42</v>
      </c>
      <c r="D74" s="17">
        <v>18</v>
      </c>
      <c r="E74" s="39">
        <v>6335.1085000000003</v>
      </c>
      <c r="F74" s="42" t="s">
        <v>70</v>
      </c>
      <c r="G74" s="35">
        <f t="shared" ref="G74:G137" si="11">ROUND(IF(F74=$D$4,E74+(E74*$E$4),E74+(E74*$E$5)),2)</f>
        <v>7697.79</v>
      </c>
      <c r="H74" s="35">
        <f t="shared" ref="H74:H137" si="12">ROUND(D74*G74,2)</f>
        <v>138560.22</v>
      </c>
      <c r="I74" s="48">
        <f t="shared" si="8"/>
        <v>1.0334153597343246E-3</v>
      </c>
      <c r="J74" s="49" t="str">
        <f t="shared" si="9"/>
        <v>P9949</v>
      </c>
      <c r="K74" s="48">
        <f t="shared" si="10"/>
        <v>0.97990495870489092</v>
      </c>
    </row>
    <row r="75" spans="1:11" ht="12.75" x14ac:dyDescent="0.2">
      <c r="A75" s="1" t="s">
        <v>216</v>
      </c>
      <c r="B75" s="2" t="s">
        <v>57</v>
      </c>
      <c r="C75" s="10" t="s">
        <v>42</v>
      </c>
      <c r="D75" s="17">
        <v>18</v>
      </c>
      <c r="E75" s="39">
        <v>6309.1458000000002</v>
      </c>
      <c r="F75" s="42" t="s">
        <v>70</v>
      </c>
      <c r="G75" s="35">
        <f t="shared" si="11"/>
        <v>7666.24</v>
      </c>
      <c r="H75" s="35">
        <f t="shared" si="12"/>
        <v>137992.32000000001</v>
      </c>
      <c r="I75" s="48">
        <f t="shared" si="8"/>
        <v>1.0291798253017643E-3</v>
      </c>
      <c r="J75" s="49" t="str">
        <f t="shared" si="9"/>
        <v>P9878</v>
      </c>
      <c r="K75" s="48">
        <f t="shared" si="10"/>
        <v>0.98093413853019273</v>
      </c>
    </row>
    <row r="76" spans="1:11" ht="12.75" x14ac:dyDescent="0.2">
      <c r="A76" s="1">
        <v>2003385</v>
      </c>
      <c r="B76" s="2" t="s">
        <v>84</v>
      </c>
      <c r="C76" s="10" t="s">
        <v>22</v>
      </c>
      <c r="D76" s="17">
        <v>1299.5</v>
      </c>
      <c r="E76" s="39">
        <v>82.9</v>
      </c>
      <c r="F76" s="42" t="s">
        <v>70</v>
      </c>
      <c r="G76" s="35">
        <f t="shared" si="11"/>
        <v>100.73</v>
      </c>
      <c r="H76" s="35">
        <f t="shared" si="12"/>
        <v>130898.64</v>
      </c>
      <c r="I76" s="48">
        <f t="shared" si="8"/>
        <v>9.762734581709949E-4</v>
      </c>
      <c r="J76" s="49">
        <f t="shared" si="9"/>
        <v>2003385</v>
      </c>
      <c r="K76" s="48">
        <f t="shared" si="10"/>
        <v>0.98191041198836371</v>
      </c>
    </row>
    <row r="77" spans="1:11" ht="12.75" x14ac:dyDescent="0.2">
      <c r="A77" s="1">
        <v>5214001</v>
      </c>
      <c r="B77" s="2" t="s">
        <v>121</v>
      </c>
      <c r="C77" s="10" t="s">
        <v>6</v>
      </c>
      <c r="D77" s="17">
        <v>8296.7099999999991</v>
      </c>
      <c r="E77" s="39">
        <v>12.98</v>
      </c>
      <c r="F77" s="42" t="s">
        <v>70</v>
      </c>
      <c r="G77" s="35">
        <f t="shared" si="11"/>
        <v>15.77</v>
      </c>
      <c r="H77" s="35">
        <f t="shared" si="12"/>
        <v>130839.12</v>
      </c>
      <c r="I77" s="48">
        <f t="shared" si="8"/>
        <v>9.7582954373284379E-4</v>
      </c>
      <c r="J77" s="49">
        <f t="shared" si="9"/>
        <v>5214001</v>
      </c>
      <c r="K77" s="48">
        <f t="shared" si="10"/>
        <v>0.98288624153209658</v>
      </c>
    </row>
    <row r="78" spans="1:11" ht="12.75" x14ac:dyDescent="0.2">
      <c r="A78" s="1" t="s">
        <v>130</v>
      </c>
      <c r="B78" s="2" t="s">
        <v>131</v>
      </c>
      <c r="C78" s="10" t="s">
        <v>16</v>
      </c>
      <c r="D78" s="17">
        <v>2234.34</v>
      </c>
      <c r="E78" s="39">
        <v>47.84</v>
      </c>
      <c r="F78" s="42" t="s">
        <v>70</v>
      </c>
      <c r="G78" s="35">
        <f t="shared" si="11"/>
        <v>58.13</v>
      </c>
      <c r="H78" s="35">
        <f t="shared" si="12"/>
        <v>129882.18</v>
      </c>
      <c r="I78" s="48">
        <f t="shared" si="8"/>
        <v>9.6869245565414294E-4</v>
      </c>
      <c r="J78" s="49" t="str">
        <f t="shared" si="9"/>
        <v>2003371EG0</v>
      </c>
      <c r="K78" s="48">
        <f t="shared" si="10"/>
        <v>0.9838549339877507</v>
      </c>
    </row>
    <row r="79" spans="1:11" ht="12.75" x14ac:dyDescent="0.2">
      <c r="A79" s="1">
        <v>4915742</v>
      </c>
      <c r="B79" s="2" t="s">
        <v>105</v>
      </c>
      <c r="C79" s="10" t="s">
        <v>106</v>
      </c>
      <c r="D79" s="17">
        <v>220.38499999999999</v>
      </c>
      <c r="E79" s="39">
        <v>451.03</v>
      </c>
      <c r="F79" s="42" t="s">
        <v>70</v>
      </c>
      <c r="G79" s="35">
        <f t="shared" si="11"/>
        <v>548.04999999999995</v>
      </c>
      <c r="H79" s="35">
        <f t="shared" si="12"/>
        <v>120782</v>
      </c>
      <c r="I79" s="48">
        <f t="shared" si="8"/>
        <v>9.0082113018751843E-4</v>
      </c>
      <c r="J79" s="49">
        <f t="shared" si="9"/>
        <v>4915742</v>
      </c>
      <c r="K79" s="48">
        <f t="shared" si="10"/>
        <v>0.98475575511793823</v>
      </c>
    </row>
    <row r="80" spans="1:11" ht="12.75" x14ac:dyDescent="0.2">
      <c r="A80" s="1" t="s">
        <v>136</v>
      </c>
      <c r="B80" s="2" t="s">
        <v>137</v>
      </c>
      <c r="C80" s="10" t="s">
        <v>19</v>
      </c>
      <c r="D80" s="17">
        <v>24.052</v>
      </c>
      <c r="E80" s="39">
        <v>4109.26</v>
      </c>
      <c r="F80" s="42" t="s">
        <v>7</v>
      </c>
      <c r="G80" s="35">
        <f t="shared" si="11"/>
        <v>4736.74</v>
      </c>
      <c r="H80" s="35">
        <f t="shared" si="12"/>
        <v>113928.07</v>
      </c>
      <c r="I80" s="48">
        <f t="shared" si="8"/>
        <v>8.4970287606996671E-4</v>
      </c>
      <c r="J80" s="49" t="str">
        <f t="shared" si="9"/>
        <v>AA000004</v>
      </c>
      <c r="K80" s="48">
        <f t="shared" si="10"/>
        <v>0.98560545799400823</v>
      </c>
    </row>
    <row r="81" spans="1:11" ht="12.75" x14ac:dyDescent="0.2">
      <c r="A81" s="1">
        <v>804393</v>
      </c>
      <c r="B81" s="2" t="s">
        <v>77</v>
      </c>
      <c r="C81" s="10" t="s">
        <v>22</v>
      </c>
      <c r="D81" s="17">
        <v>24</v>
      </c>
      <c r="E81" s="39">
        <v>3593.72</v>
      </c>
      <c r="F81" s="42" t="s">
        <v>70</v>
      </c>
      <c r="G81" s="35">
        <f t="shared" si="11"/>
        <v>4366.7299999999996</v>
      </c>
      <c r="H81" s="35">
        <f t="shared" si="12"/>
        <v>104801.52</v>
      </c>
      <c r="I81" s="48">
        <f t="shared" si="8"/>
        <v>7.8163487681748788E-4</v>
      </c>
      <c r="J81" s="49">
        <f t="shared" si="9"/>
        <v>804393</v>
      </c>
      <c r="K81" s="48">
        <f t="shared" si="10"/>
        <v>0.98638709287082571</v>
      </c>
    </row>
    <row r="82" spans="1:11" ht="12.75" x14ac:dyDescent="0.2">
      <c r="A82" s="1" t="s">
        <v>175</v>
      </c>
      <c r="B82" s="2" t="s">
        <v>176</v>
      </c>
      <c r="C82" s="10" t="s">
        <v>16</v>
      </c>
      <c r="D82" s="17">
        <v>32</v>
      </c>
      <c r="E82" s="39">
        <v>2661.97</v>
      </c>
      <c r="F82" s="42" t="s">
        <v>70</v>
      </c>
      <c r="G82" s="35">
        <f t="shared" si="11"/>
        <v>3234.56</v>
      </c>
      <c r="H82" s="35">
        <f t="shared" si="12"/>
        <v>103505.92</v>
      </c>
      <c r="I82" s="48">
        <f t="shared" si="8"/>
        <v>7.7197198121821842E-4</v>
      </c>
      <c r="J82" s="49" t="str">
        <f t="shared" si="9"/>
        <v>AGA6817845</v>
      </c>
      <c r="K82" s="48">
        <f t="shared" si="10"/>
        <v>0.98715906485204397</v>
      </c>
    </row>
    <row r="83" spans="1:11" ht="12.75" x14ac:dyDescent="0.2">
      <c r="A83" s="1">
        <v>2003465</v>
      </c>
      <c r="B83" s="2" t="s">
        <v>92</v>
      </c>
      <c r="C83" s="10" t="s">
        <v>22</v>
      </c>
      <c r="D83" s="17">
        <v>13</v>
      </c>
      <c r="E83" s="39">
        <v>6225.41</v>
      </c>
      <c r="F83" s="42" t="s">
        <v>70</v>
      </c>
      <c r="G83" s="35">
        <f t="shared" si="11"/>
        <v>7564.5</v>
      </c>
      <c r="H83" s="35">
        <f t="shared" si="12"/>
        <v>98338.5</v>
      </c>
      <c r="I83" s="48">
        <f t="shared" si="8"/>
        <v>7.3343212325466776E-4</v>
      </c>
      <c r="J83" s="49">
        <f t="shared" si="9"/>
        <v>2003465</v>
      </c>
      <c r="K83" s="48">
        <f t="shared" si="10"/>
        <v>0.98789249697529868</v>
      </c>
    </row>
    <row r="84" spans="1:11" ht="12.75" x14ac:dyDescent="0.2">
      <c r="A84" s="1" t="s">
        <v>127</v>
      </c>
      <c r="B84" s="2" t="s">
        <v>128</v>
      </c>
      <c r="C84" s="10" t="s">
        <v>22</v>
      </c>
      <c r="D84" s="17">
        <v>22</v>
      </c>
      <c r="E84" s="39">
        <v>3614.09</v>
      </c>
      <c r="F84" s="42" t="s">
        <v>70</v>
      </c>
      <c r="G84" s="35">
        <f t="shared" si="11"/>
        <v>4391.4799999999996</v>
      </c>
      <c r="H84" s="35">
        <f t="shared" si="12"/>
        <v>96612.56</v>
      </c>
      <c r="I84" s="48">
        <f t="shared" si="8"/>
        <v>7.2055964870187136E-4</v>
      </c>
      <c r="J84" s="49" t="str">
        <f t="shared" si="9"/>
        <v xml:space="preserve">
2003457</v>
      </c>
      <c r="K84" s="48">
        <f t="shared" si="10"/>
        <v>0.98861305662400056</v>
      </c>
    </row>
    <row r="85" spans="1:11" ht="12.75" x14ac:dyDescent="0.2">
      <c r="A85" s="1">
        <v>4413905</v>
      </c>
      <c r="B85" s="2" t="s">
        <v>9</v>
      </c>
      <c r="C85" s="10" t="s">
        <v>6</v>
      </c>
      <c r="D85" s="17">
        <v>12631.375</v>
      </c>
      <c r="E85" s="39">
        <v>6.25</v>
      </c>
      <c r="F85" s="42" t="s">
        <v>70</v>
      </c>
      <c r="G85" s="35">
        <f t="shared" si="11"/>
        <v>7.59</v>
      </c>
      <c r="H85" s="35">
        <f t="shared" si="12"/>
        <v>95872.14</v>
      </c>
      <c r="I85" s="48">
        <f t="shared" si="8"/>
        <v>7.1503741872378326E-4</v>
      </c>
      <c r="J85" s="49">
        <f t="shared" si="9"/>
        <v>4413905</v>
      </c>
      <c r="K85" s="48">
        <f t="shared" si="10"/>
        <v>0.98932809404272437</v>
      </c>
    </row>
    <row r="86" spans="1:11" ht="12.75" x14ac:dyDescent="0.2">
      <c r="A86" s="1" t="s">
        <v>200</v>
      </c>
      <c r="B86" s="2" t="s">
        <v>201</v>
      </c>
      <c r="C86" s="10" t="s">
        <v>22</v>
      </c>
      <c r="D86" s="17">
        <v>1</v>
      </c>
      <c r="E86" s="39">
        <v>75893.81</v>
      </c>
      <c r="F86" s="42" t="s">
        <v>70</v>
      </c>
      <c r="G86" s="35">
        <f t="shared" si="11"/>
        <v>92218.57</v>
      </c>
      <c r="H86" s="35">
        <f t="shared" si="12"/>
        <v>92218.57</v>
      </c>
      <c r="I86" s="48">
        <f t="shared" si="8"/>
        <v>6.8778821721512137E-4</v>
      </c>
      <c r="J86" s="49" t="str">
        <f t="shared" si="9"/>
        <v>AGS00003</v>
      </c>
      <c r="K86" s="48">
        <f t="shared" si="10"/>
        <v>0.99001588225993953</v>
      </c>
    </row>
    <row r="87" spans="1:11" ht="12.75" x14ac:dyDescent="0.2">
      <c r="A87" s="1" t="s">
        <v>202</v>
      </c>
      <c r="B87" s="2" t="s">
        <v>203</v>
      </c>
      <c r="C87" s="10" t="s">
        <v>22</v>
      </c>
      <c r="D87" s="17">
        <v>1</v>
      </c>
      <c r="E87" s="39">
        <v>75893.81</v>
      </c>
      <c r="F87" s="42" t="s">
        <v>70</v>
      </c>
      <c r="G87" s="35">
        <f t="shared" si="11"/>
        <v>92218.57</v>
      </c>
      <c r="H87" s="35">
        <f t="shared" si="12"/>
        <v>92218.57</v>
      </c>
      <c r="I87" s="48">
        <f t="shared" si="8"/>
        <v>6.8778821721512137E-4</v>
      </c>
      <c r="J87" s="49" t="str">
        <f t="shared" si="9"/>
        <v>AGS00004</v>
      </c>
      <c r="K87" s="48">
        <f t="shared" si="10"/>
        <v>0.99070367047715469</v>
      </c>
    </row>
    <row r="88" spans="1:11" ht="12.75" x14ac:dyDescent="0.2">
      <c r="A88" s="1">
        <v>4915724</v>
      </c>
      <c r="B88" s="2" t="s">
        <v>104</v>
      </c>
      <c r="C88" s="10" t="s">
        <v>6</v>
      </c>
      <c r="D88" s="17">
        <v>37246.559999999998</v>
      </c>
      <c r="E88" s="39">
        <v>1.78</v>
      </c>
      <c r="F88" s="42" t="s">
        <v>70</v>
      </c>
      <c r="G88" s="35">
        <f t="shared" si="11"/>
        <v>2.16</v>
      </c>
      <c r="H88" s="35">
        <f t="shared" si="12"/>
        <v>80452.570000000007</v>
      </c>
      <c r="I88" s="48">
        <f t="shared" si="8"/>
        <v>6.0003456668949377E-4</v>
      </c>
      <c r="J88" s="49">
        <f t="shared" si="9"/>
        <v>4915724</v>
      </c>
      <c r="K88" s="48">
        <f t="shared" si="10"/>
        <v>0.99130370504384413</v>
      </c>
    </row>
    <row r="89" spans="1:11" ht="22.5" x14ac:dyDescent="0.2">
      <c r="A89" s="1">
        <v>5216111</v>
      </c>
      <c r="B89" s="2" t="s">
        <v>122</v>
      </c>
      <c r="C89" s="10" t="s">
        <v>22</v>
      </c>
      <c r="D89" s="17">
        <v>558</v>
      </c>
      <c r="E89" s="39">
        <v>111.8</v>
      </c>
      <c r="F89" s="42" t="s">
        <v>70</v>
      </c>
      <c r="G89" s="35">
        <f t="shared" si="11"/>
        <v>135.85</v>
      </c>
      <c r="H89" s="35">
        <f t="shared" si="12"/>
        <v>75804.3</v>
      </c>
      <c r="I89" s="48">
        <f t="shared" si="8"/>
        <v>5.6536665396394916E-4</v>
      </c>
      <c r="J89" s="49">
        <f t="shared" si="9"/>
        <v>5216111</v>
      </c>
      <c r="K89" s="48">
        <f t="shared" si="10"/>
        <v>0.99186907169780802</v>
      </c>
    </row>
    <row r="90" spans="1:11" ht="12.75" x14ac:dyDescent="0.2">
      <c r="A90" s="1">
        <v>3713873</v>
      </c>
      <c r="B90" s="2" t="s">
        <v>95</v>
      </c>
      <c r="C90" s="10" t="s">
        <v>22</v>
      </c>
      <c r="D90" s="17">
        <v>10</v>
      </c>
      <c r="E90" s="39">
        <v>5369.78</v>
      </c>
      <c r="F90" s="42" t="s">
        <v>70</v>
      </c>
      <c r="G90" s="35">
        <f t="shared" si="11"/>
        <v>6524.82</v>
      </c>
      <c r="H90" s="35">
        <f t="shared" si="12"/>
        <v>65248.2</v>
      </c>
      <c r="I90" s="48">
        <f t="shared" si="8"/>
        <v>4.8663672787916442E-4</v>
      </c>
      <c r="J90" s="49">
        <f t="shared" si="9"/>
        <v>3713873</v>
      </c>
      <c r="K90" s="48">
        <f t="shared" si="10"/>
        <v>0.99235570842568721</v>
      </c>
    </row>
    <row r="91" spans="1:11" ht="22.5" x14ac:dyDescent="0.2">
      <c r="A91" s="1">
        <v>5212560</v>
      </c>
      <c r="B91" s="2" t="s">
        <v>111</v>
      </c>
      <c r="C91" s="10" t="s">
        <v>23</v>
      </c>
      <c r="D91" s="17">
        <v>8932</v>
      </c>
      <c r="E91" s="39">
        <v>5.65</v>
      </c>
      <c r="F91" s="42" t="s">
        <v>70</v>
      </c>
      <c r="G91" s="35">
        <f t="shared" si="11"/>
        <v>6.87</v>
      </c>
      <c r="H91" s="35">
        <f t="shared" si="12"/>
        <v>61362.84</v>
      </c>
      <c r="I91" s="48">
        <f t="shared" si="8"/>
        <v>4.5765878094679551E-4</v>
      </c>
      <c r="J91" s="49">
        <f t="shared" si="9"/>
        <v>5212560</v>
      </c>
      <c r="K91" s="48">
        <f t="shared" si="10"/>
        <v>0.99281336720663405</v>
      </c>
    </row>
    <row r="92" spans="1:11" ht="12.75" x14ac:dyDescent="0.2">
      <c r="A92" s="1" t="s">
        <v>182</v>
      </c>
      <c r="B92" s="2" t="s">
        <v>41</v>
      </c>
      <c r="C92" s="10" t="s">
        <v>42</v>
      </c>
      <c r="D92" s="17">
        <v>18</v>
      </c>
      <c r="E92" s="39">
        <v>2606.77</v>
      </c>
      <c r="F92" s="42" t="s">
        <v>70</v>
      </c>
      <c r="G92" s="35">
        <f t="shared" si="11"/>
        <v>3167.49</v>
      </c>
      <c r="H92" s="35">
        <f t="shared" si="12"/>
        <v>57014.82</v>
      </c>
      <c r="I92" s="48">
        <f t="shared" si="8"/>
        <v>4.2523020474771013E-4</v>
      </c>
      <c r="J92" s="49" t="str">
        <f t="shared" si="9"/>
        <v>AGE9093</v>
      </c>
      <c r="K92" s="48">
        <f t="shared" si="10"/>
        <v>0.99323859741138176</v>
      </c>
    </row>
    <row r="93" spans="1:11" ht="12.75" x14ac:dyDescent="0.2">
      <c r="A93" s="1" t="s">
        <v>14</v>
      </c>
      <c r="B93" s="2" t="s">
        <v>15</v>
      </c>
      <c r="C93" s="10" t="s">
        <v>6</v>
      </c>
      <c r="D93" s="17">
        <v>4589.7439999999997</v>
      </c>
      <c r="E93" s="39">
        <v>10.06</v>
      </c>
      <c r="F93" s="42" t="s">
        <v>70</v>
      </c>
      <c r="G93" s="35">
        <f t="shared" si="11"/>
        <v>12.22</v>
      </c>
      <c r="H93" s="35">
        <f t="shared" si="12"/>
        <v>56086.67</v>
      </c>
      <c r="I93" s="48">
        <f t="shared" si="8"/>
        <v>4.1830783939539318E-4</v>
      </c>
      <c r="J93" s="49" t="str">
        <f t="shared" si="9"/>
        <v>AGA4413996</v>
      </c>
      <c r="K93" s="48">
        <f t="shared" si="10"/>
        <v>0.9936569052507771</v>
      </c>
    </row>
    <row r="94" spans="1:11" ht="12.75" x14ac:dyDescent="0.2">
      <c r="A94" s="1" t="s">
        <v>144</v>
      </c>
      <c r="B94" s="2" t="s">
        <v>145</v>
      </c>
      <c r="C94" s="10" t="s">
        <v>22</v>
      </c>
      <c r="D94" s="17">
        <v>4</v>
      </c>
      <c r="E94" s="39">
        <v>11002.5</v>
      </c>
      <c r="F94" s="42" t="s">
        <v>70</v>
      </c>
      <c r="G94" s="35">
        <f t="shared" si="11"/>
        <v>13369.14</v>
      </c>
      <c r="H94" s="35">
        <f t="shared" si="12"/>
        <v>53476.56</v>
      </c>
      <c r="I94" s="48">
        <f t="shared" si="8"/>
        <v>3.9884101288056693E-4</v>
      </c>
      <c r="J94" s="49" t="str">
        <f t="shared" si="9"/>
        <v>AG2003473</v>
      </c>
      <c r="K94" s="48">
        <f t="shared" si="10"/>
        <v>0.99405574626365767</v>
      </c>
    </row>
    <row r="95" spans="1:11" ht="12.75" x14ac:dyDescent="0.2">
      <c r="A95" s="1">
        <v>5213571</v>
      </c>
      <c r="B95" s="2" t="s">
        <v>118</v>
      </c>
      <c r="C95" s="10" t="s">
        <v>6</v>
      </c>
      <c r="D95" s="17">
        <v>75.66</v>
      </c>
      <c r="E95" s="39">
        <v>508.41</v>
      </c>
      <c r="F95" s="42" t="s">
        <v>70</v>
      </c>
      <c r="G95" s="35">
        <f t="shared" si="11"/>
        <v>617.77</v>
      </c>
      <c r="H95" s="35">
        <f t="shared" si="12"/>
        <v>46740.480000000003</v>
      </c>
      <c r="I95" s="48">
        <f t="shared" si="8"/>
        <v>3.4860171233385025E-4</v>
      </c>
      <c r="J95" s="49">
        <f t="shared" si="9"/>
        <v>5213571</v>
      </c>
      <c r="K95" s="48">
        <f t="shared" si="10"/>
        <v>0.99440434797599153</v>
      </c>
    </row>
    <row r="96" spans="1:11" ht="12.75" x14ac:dyDescent="0.2">
      <c r="A96" s="1">
        <v>5915320</v>
      </c>
      <c r="B96" s="2" t="s">
        <v>124</v>
      </c>
      <c r="C96" s="10" t="s">
        <v>125</v>
      </c>
      <c r="D96" s="17">
        <v>43172.665000000001</v>
      </c>
      <c r="E96" s="39">
        <v>0.71</v>
      </c>
      <c r="F96" s="42" t="s">
        <v>70</v>
      </c>
      <c r="G96" s="35">
        <f t="shared" si="11"/>
        <v>0.86</v>
      </c>
      <c r="H96" s="35">
        <f t="shared" si="12"/>
        <v>37128.49</v>
      </c>
      <c r="I96" s="48">
        <f t="shared" si="8"/>
        <v>2.7691318510999959E-4</v>
      </c>
      <c r="J96" s="49">
        <f t="shared" si="9"/>
        <v>5915320</v>
      </c>
      <c r="K96" s="48">
        <f t="shared" si="10"/>
        <v>0.99468126116110156</v>
      </c>
    </row>
    <row r="97" spans="1:11" ht="12.75" x14ac:dyDescent="0.2">
      <c r="A97" s="1" t="s">
        <v>152</v>
      </c>
      <c r="B97" s="2" t="s">
        <v>153</v>
      </c>
      <c r="C97" s="10" t="s">
        <v>22</v>
      </c>
      <c r="D97" s="17">
        <v>4</v>
      </c>
      <c r="E97" s="39">
        <v>7590.8</v>
      </c>
      <c r="F97" s="42" t="s">
        <v>70</v>
      </c>
      <c r="G97" s="35">
        <f t="shared" si="11"/>
        <v>9223.58</v>
      </c>
      <c r="H97" s="35">
        <f t="shared" si="12"/>
        <v>36894.32</v>
      </c>
      <c r="I97" s="48">
        <f t="shared" si="8"/>
        <v>2.751666890753586E-4</v>
      </c>
      <c r="J97" s="49" t="str">
        <f t="shared" si="9"/>
        <v>AGA2003473</v>
      </c>
      <c r="K97" s="48">
        <f t="shared" si="10"/>
        <v>0.99495642785017691</v>
      </c>
    </row>
    <row r="98" spans="1:11" ht="22.5" x14ac:dyDescent="0.2">
      <c r="A98" s="1">
        <v>1513940</v>
      </c>
      <c r="B98" s="2" t="s">
        <v>82</v>
      </c>
      <c r="C98" s="10" t="s">
        <v>8</v>
      </c>
      <c r="D98" s="17">
        <v>80</v>
      </c>
      <c r="E98" s="39">
        <v>367.66</v>
      </c>
      <c r="F98" s="42" t="s">
        <v>70</v>
      </c>
      <c r="G98" s="35">
        <f t="shared" si="11"/>
        <v>446.74</v>
      </c>
      <c r="H98" s="35">
        <f t="shared" si="12"/>
        <v>35739.199999999997</v>
      </c>
      <c r="I98" s="48">
        <f t="shared" si="8"/>
        <v>2.6655152701559633E-4</v>
      </c>
      <c r="J98" s="49">
        <f t="shared" si="9"/>
        <v>1513940</v>
      </c>
      <c r="K98" s="48">
        <f t="shared" si="10"/>
        <v>0.99522297937719251</v>
      </c>
    </row>
    <row r="99" spans="1:11" ht="12.75" x14ac:dyDescent="0.2">
      <c r="A99" s="1" t="s">
        <v>204</v>
      </c>
      <c r="B99" s="2" t="s">
        <v>205</v>
      </c>
      <c r="C99" s="10" t="s">
        <v>22</v>
      </c>
      <c r="D99" s="17">
        <v>1</v>
      </c>
      <c r="E99" s="39">
        <v>27893.24</v>
      </c>
      <c r="F99" s="42" t="s">
        <v>70</v>
      </c>
      <c r="G99" s="35">
        <f t="shared" si="11"/>
        <v>33893.08</v>
      </c>
      <c r="H99" s="35">
        <f t="shared" si="12"/>
        <v>33893.08</v>
      </c>
      <c r="I99" s="48">
        <f t="shared" si="8"/>
        <v>2.5278272119302528E-4</v>
      </c>
      <c r="J99" s="49" t="str">
        <f t="shared" si="9"/>
        <v>COMP05</v>
      </c>
      <c r="K99" s="48">
        <f t="shared" si="10"/>
        <v>0.99547576209838551</v>
      </c>
    </row>
    <row r="100" spans="1:11" ht="12.75" x14ac:dyDescent="0.2">
      <c r="A100" s="1" t="s">
        <v>206</v>
      </c>
      <c r="B100" s="2" t="s">
        <v>207</v>
      </c>
      <c r="C100" s="10" t="s">
        <v>22</v>
      </c>
      <c r="D100" s="17">
        <v>1</v>
      </c>
      <c r="E100" s="39">
        <v>27893.24</v>
      </c>
      <c r="F100" s="42" t="s">
        <v>70</v>
      </c>
      <c r="G100" s="35">
        <f t="shared" si="11"/>
        <v>33893.08</v>
      </c>
      <c r="H100" s="35">
        <f t="shared" si="12"/>
        <v>33893.08</v>
      </c>
      <c r="I100" s="48">
        <f t="shared" si="8"/>
        <v>2.5278272119302528E-4</v>
      </c>
      <c r="J100" s="49" t="str">
        <f t="shared" si="9"/>
        <v>COMP06</v>
      </c>
      <c r="K100" s="48">
        <f t="shared" si="10"/>
        <v>0.99572854481957851</v>
      </c>
    </row>
    <row r="101" spans="1:11" ht="12.75" x14ac:dyDescent="0.2">
      <c r="A101" s="1">
        <v>4815671</v>
      </c>
      <c r="B101" s="2" t="s">
        <v>31</v>
      </c>
      <c r="C101" s="10" t="s">
        <v>8</v>
      </c>
      <c r="D101" s="17">
        <v>1645.49</v>
      </c>
      <c r="E101" s="39">
        <v>16.87</v>
      </c>
      <c r="F101" s="42" t="s">
        <v>70</v>
      </c>
      <c r="G101" s="35">
        <f t="shared" si="11"/>
        <v>20.5</v>
      </c>
      <c r="H101" s="35">
        <f t="shared" si="12"/>
        <v>33732.550000000003</v>
      </c>
      <c r="I101" s="48">
        <f t="shared" si="8"/>
        <v>2.51585449943758E-4</v>
      </c>
      <c r="J101" s="49">
        <f t="shared" si="9"/>
        <v>4815671</v>
      </c>
      <c r="K101" s="48">
        <f t="shared" si="10"/>
        <v>0.99598013026952226</v>
      </c>
    </row>
    <row r="102" spans="1:11" ht="22.5" x14ac:dyDescent="0.2">
      <c r="A102" s="1">
        <v>5212557</v>
      </c>
      <c r="B102" s="2" t="s">
        <v>110</v>
      </c>
      <c r="C102" s="10" t="s">
        <v>23</v>
      </c>
      <c r="D102" s="17">
        <v>5104</v>
      </c>
      <c r="E102" s="39">
        <v>5.36</v>
      </c>
      <c r="F102" s="42" t="s">
        <v>70</v>
      </c>
      <c r="G102" s="35">
        <f t="shared" si="11"/>
        <v>6.51</v>
      </c>
      <c r="H102" s="35">
        <f t="shared" si="12"/>
        <v>33227.040000000001</v>
      </c>
      <c r="I102" s="48">
        <f t="shared" si="8"/>
        <v>2.4781523509782817E-4</v>
      </c>
      <c r="J102" s="49">
        <f t="shared" si="9"/>
        <v>5212557</v>
      </c>
      <c r="K102" s="48">
        <f t="shared" si="10"/>
        <v>0.99622794550462013</v>
      </c>
    </row>
    <row r="103" spans="1:11" ht="12.75" x14ac:dyDescent="0.2">
      <c r="A103" s="1" t="s">
        <v>174</v>
      </c>
      <c r="B103" s="2" t="s">
        <v>107</v>
      </c>
      <c r="C103" s="10" t="s">
        <v>8</v>
      </c>
      <c r="D103" s="17">
        <v>1026</v>
      </c>
      <c r="E103" s="39">
        <v>24.09</v>
      </c>
      <c r="F103" s="42" t="s">
        <v>70</v>
      </c>
      <c r="G103" s="35">
        <f t="shared" si="11"/>
        <v>29.27</v>
      </c>
      <c r="H103" s="35">
        <f t="shared" si="12"/>
        <v>30031.02</v>
      </c>
      <c r="I103" s="48">
        <f t="shared" si="8"/>
        <v>2.2397855125005356E-4</v>
      </c>
      <c r="J103" s="49" t="str">
        <f t="shared" si="9"/>
        <v>AGA4915774</v>
      </c>
      <c r="K103" s="48">
        <f t="shared" si="10"/>
        <v>0.99645192405587013</v>
      </c>
    </row>
    <row r="104" spans="1:11" ht="12.75" x14ac:dyDescent="0.2">
      <c r="A104" s="1">
        <v>2003471</v>
      </c>
      <c r="B104" s="2" t="s">
        <v>93</v>
      </c>
      <c r="C104" s="10" t="s">
        <v>22</v>
      </c>
      <c r="D104" s="17">
        <v>3</v>
      </c>
      <c r="E104" s="39">
        <v>7782.93</v>
      </c>
      <c r="F104" s="42" t="s">
        <v>70</v>
      </c>
      <c r="G104" s="35">
        <f t="shared" si="11"/>
        <v>9457.0400000000009</v>
      </c>
      <c r="H104" s="35">
        <f t="shared" si="12"/>
        <v>28371.119999999999</v>
      </c>
      <c r="I104" s="48">
        <f t="shared" si="8"/>
        <v>2.1159861885947993E-4</v>
      </c>
      <c r="J104" s="49">
        <f t="shared" si="9"/>
        <v>2003471</v>
      </c>
      <c r="K104" s="48">
        <f t="shared" si="10"/>
        <v>0.99666352267472957</v>
      </c>
    </row>
    <row r="105" spans="1:11" ht="12.75" x14ac:dyDescent="0.2">
      <c r="A105" s="1">
        <v>2003387</v>
      </c>
      <c r="B105" s="2" t="s">
        <v>85</v>
      </c>
      <c r="C105" s="10" t="s">
        <v>22</v>
      </c>
      <c r="D105" s="17">
        <v>213</v>
      </c>
      <c r="E105" s="39">
        <v>103.52</v>
      </c>
      <c r="F105" s="42" t="s">
        <v>70</v>
      </c>
      <c r="G105" s="35">
        <f t="shared" si="11"/>
        <v>125.79</v>
      </c>
      <c r="H105" s="35">
        <f t="shared" si="12"/>
        <v>26793.27</v>
      </c>
      <c r="I105" s="48">
        <f t="shared" ref="I105:I136" si="13">H105/$H$148</f>
        <v>1.9983063505174059E-4</v>
      </c>
      <c r="J105" s="49">
        <f t="shared" ref="J105:J136" si="14">A105</f>
        <v>2003387</v>
      </c>
      <c r="K105" s="48">
        <f t="shared" ref="K105:K136" si="15">K104+I105</f>
        <v>0.99686335330978126</v>
      </c>
    </row>
    <row r="106" spans="1:11" ht="12.75" x14ac:dyDescent="0.2">
      <c r="A106" s="1" t="s">
        <v>32</v>
      </c>
      <c r="B106" s="2" t="s">
        <v>33</v>
      </c>
      <c r="C106" s="10" t="s">
        <v>6</v>
      </c>
      <c r="D106" s="17">
        <v>1210.78</v>
      </c>
      <c r="E106" s="39">
        <v>17.47</v>
      </c>
      <c r="F106" s="42" t="s">
        <v>70</v>
      </c>
      <c r="G106" s="35">
        <f t="shared" si="11"/>
        <v>21.23</v>
      </c>
      <c r="H106" s="35">
        <f t="shared" si="12"/>
        <v>25704.86</v>
      </c>
      <c r="I106" s="48">
        <f t="shared" si="13"/>
        <v>1.9171301217492617E-4</v>
      </c>
      <c r="J106" s="49" t="str">
        <f t="shared" si="14"/>
        <v>AGA0000012</v>
      </c>
      <c r="K106" s="48">
        <f t="shared" si="15"/>
        <v>0.99705506632195617</v>
      </c>
    </row>
    <row r="107" spans="1:11" ht="12.75" x14ac:dyDescent="0.2">
      <c r="A107" s="1">
        <v>4915713</v>
      </c>
      <c r="B107" s="2" t="s">
        <v>103</v>
      </c>
      <c r="C107" s="10" t="s">
        <v>8</v>
      </c>
      <c r="D107" s="17">
        <v>312.83</v>
      </c>
      <c r="E107" s="39">
        <v>65.13</v>
      </c>
      <c r="F107" s="42" t="s">
        <v>70</v>
      </c>
      <c r="G107" s="35">
        <f t="shared" si="11"/>
        <v>79.14</v>
      </c>
      <c r="H107" s="35">
        <f t="shared" si="12"/>
        <v>24757.37</v>
      </c>
      <c r="I107" s="48">
        <f t="shared" si="13"/>
        <v>1.846464044631697E-4</v>
      </c>
      <c r="J107" s="49">
        <f t="shared" si="14"/>
        <v>4915713</v>
      </c>
      <c r="K107" s="48">
        <f t="shared" si="15"/>
        <v>0.99723971272641931</v>
      </c>
    </row>
    <row r="108" spans="1:11" ht="12.75" x14ac:dyDescent="0.2">
      <c r="A108" s="1" t="s">
        <v>208</v>
      </c>
      <c r="B108" s="2" t="s">
        <v>209</v>
      </c>
      <c r="C108" s="10" t="s">
        <v>22</v>
      </c>
      <c r="D108" s="17">
        <v>610</v>
      </c>
      <c r="E108" s="39">
        <v>31.91</v>
      </c>
      <c r="F108" s="42" t="s">
        <v>70</v>
      </c>
      <c r="G108" s="35">
        <f t="shared" si="11"/>
        <v>38.770000000000003</v>
      </c>
      <c r="H108" s="35">
        <f t="shared" si="12"/>
        <v>23649.7</v>
      </c>
      <c r="I108" s="48">
        <f t="shared" si="13"/>
        <v>1.7638513588610682E-4</v>
      </c>
      <c r="J108" s="49" t="str">
        <f t="shared" si="14"/>
        <v>EG000010</v>
      </c>
      <c r="K108" s="48">
        <f t="shared" si="15"/>
        <v>0.99741609786230545</v>
      </c>
    </row>
    <row r="109" spans="1:11" ht="12.75" x14ac:dyDescent="0.2">
      <c r="A109" s="1">
        <v>804449</v>
      </c>
      <c r="B109" s="2" t="s">
        <v>79</v>
      </c>
      <c r="C109" s="10" t="s">
        <v>22</v>
      </c>
      <c r="D109" s="17">
        <v>2</v>
      </c>
      <c r="E109" s="39">
        <v>9597.98</v>
      </c>
      <c r="F109" s="42" t="s">
        <v>70</v>
      </c>
      <c r="G109" s="35">
        <f t="shared" si="11"/>
        <v>11662.51</v>
      </c>
      <c r="H109" s="35">
        <f t="shared" si="12"/>
        <v>23325.02</v>
      </c>
      <c r="I109" s="48">
        <f t="shared" si="13"/>
        <v>1.7396359455917662E-4</v>
      </c>
      <c r="J109" s="49">
        <f t="shared" si="14"/>
        <v>804449</v>
      </c>
      <c r="K109" s="48">
        <f t="shared" si="15"/>
        <v>0.99759006145686457</v>
      </c>
    </row>
    <row r="110" spans="1:11" ht="12.75" x14ac:dyDescent="0.2">
      <c r="A110" s="1">
        <v>2003463</v>
      </c>
      <c r="B110" s="2" t="s">
        <v>91</v>
      </c>
      <c r="C110" s="10" t="s">
        <v>22</v>
      </c>
      <c r="D110" s="17">
        <v>4</v>
      </c>
      <c r="E110" s="39">
        <v>4760.78</v>
      </c>
      <c r="F110" s="42" t="s">
        <v>70</v>
      </c>
      <c r="G110" s="35">
        <f t="shared" si="11"/>
        <v>5784.82</v>
      </c>
      <c r="H110" s="35">
        <f t="shared" si="12"/>
        <v>23139.279999999999</v>
      </c>
      <c r="I110" s="48">
        <f t="shared" si="13"/>
        <v>1.7257830108232552E-4</v>
      </c>
      <c r="J110" s="49">
        <f t="shared" si="14"/>
        <v>2003463</v>
      </c>
      <c r="K110" s="48">
        <f t="shared" si="15"/>
        <v>0.99776263975794688</v>
      </c>
    </row>
    <row r="111" spans="1:11" ht="12.75" x14ac:dyDescent="0.2">
      <c r="A111" s="1">
        <v>2003455</v>
      </c>
      <c r="B111" s="2" t="s">
        <v>89</v>
      </c>
      <c r="C111" s="10" t="s">
        <v>22</v>
      </c>
      <c r="D111" s="17">
        <v>7</v>
      </c>
      <c r="E111" s="39">
        <v>2640.71</v>
      </c>
      <c r="F111" s="42" t="s">
        <v>70</v>
      </c>
      <c r="G111" s="35">
        <f t="shared" si="11"/>
        <v>3208.73</v>
      </c>
      <c r="H111" s="35">
        <f t="shared" si="12"/>
        <v>22461.11</v>
      </c>
      <c r="I111" s="48">
        <f t="shared" si="13"/>
        <v>1.6752034653728346E-4</v>
      </c>
      <c r="J111" s="49">
        <f t="shared" si="14"/>
        <v>2003455</v>
      </c>
      <c r="K111" s="48">
        <f t="shared" si="15"/>
        <v>0.99793016010448421</v>
      </c>
    </row>
    <row r="112" spans="1:11" ht="12.75" x14ac:dyDescent="0.2">
      <c r="A112" s="1" t="s">
        <v>234</v>
      </c>
      <c r="B112" s="2" t="s">
        <v>235</v>
      </c>
      <c r="C112" s="10" t="s">
        <v>19</v>
      </c>
      <c r="D112" s="17">
        <v>24.052</v>
      </c>
      <c r="E112" s="39">
        <v>754.37</v>
      </c>
      <c r="F112" s="42" t="s">
        <v>7</v>
      </c>
      <c r="G112" s="35">
        <f t="shared" si="11"/>
        <v>869.56</v>
      </c>
      <c r="H112" s="35">
        <f t="shared" si="12"/>
        <v>20914.66</v>
      </c>
      <c r="I112" s="48">
        <f t="shared" si="13"/>
        <v>1.5598655146203643E-4</v>
      </c>
      <c r="J112" s="49" t="str">
        <f t="shared" si="14"/>
        <v>TA000004</v>
      </c>
      <c r="K112" s="48">
        <f t="shared" si="15"/>
        <v>0.99808614665594619</v>
      </c>
    </row>
    <row r="113" spans="1:11" ht="12.75" x14ac:dyDescent="0.2">
      <c r="A113" s="1" t="s">
        <v>196</v>
      </c>
      <c r="B113" s="2" t="s">
        <v>197</v>
      </c>
      <c r="C113" s="10" t="s">
        <v>6</v>
      </c>
      <c r="D113" s="17">
        <v>39.200000000000003</v>
      </c>
      <c r="E113" s="39">
        <v>384.93</v>
      </c>
      <c r="F113" s="42" t="s">
        <v>70</v>
      </c>
      <c r="G113" s="35">
        <f t="shared" si="11"/>
        <v>467.73</v>
      </c>
      <c r="H113" s="35">
        <f t="shared" si="12"/>
        <v>18335.02</v>
      </c>
      <c r="I113" s="48">
        <f t="shared" si="13"/>
        <v>1.3674697751660641E-4</v>
      </c>
      <c r="J113" s="49" t="str">
        <f t="shared" si="14"/>
        <v>AGR8510001</v>
      </c>
      <c r="K113" s="48">
        <f t="shared" si="15"/>
        <v>0.99822289363346284</v>
      </c>
    </row>
    <row r="114" spans="1:11" ht="12.75" x14ac:dyDescent="0.2">
      <c r="A114" s="1">
        <v>804425</v>
      </c>
      <c r="B114" s="2" t="s">
        <v>78</v>
      </c>
      <c r="C114" s="10" t="s">
        <v>22</v>
      </c>
      <c r="D114" s="17">
        <v>2</v>
      </c>
      <c r="E114" s="39">
        <v>7443.61</v>
      </c>
      <c r="F114" s="42" t="s">
        <v>70</v>
      </c>
      <c r="G114" s="35">
        <f t="shared" si="11"/>
        <v>9044.73</v>
      </c>
      <c r="H114" s="35">
        <f t="shared" si="12"/>
        <v>18089.46</v>
      </c>
      <c r="I114" s="48">
        <f t="shared" si="13"/>
        <v>1.3491553212963774E-4</v>
      </c>
      <c r="J114" s="49">
        <f t="shared" si="14"/>
        <v>804425</v>
      </c>
      <c r="K114" s="48">
        <f t="shared" si="15"/>
        <v>0.99835780916559247</v>
      </c>
    </row>
    <row r="115" spans="1:11" ht="12.75" x14ac:dyDescent="0.2">
      <c r="A115" s="1" t="s">
        <v>29</v>
      </c>
      <c r="B115" s="2" t="s">
        <v>30</v>
      </c>
      <c r="C115" s="10" t="s">
        <v>8</v>
      </c>
      <c r="D115" s="17">
        <v>1587.6</v>
      </c>
      <c r="E115" s="39">
        <v>9.1300000000000008</v>
      </c>
      <c r="F115" s="42" t="s">
        <v>70</v>
      </c>
      <c r="G115" s="35">
        <f t="shared" si="11"/>
        <v>11.09</v>
      </c>
      <c r="H115" s="35">
        <f t="shared" si="12"/>
        <v>17606.48</v>
      </c>
      <c r="I115" s="48">
        <f t="shared" si="13"/>
        <v>1.3131335142839114E-4</v>
      </c>
      <c r="J115" s="49" t="str">
        <f t="shared" si="14"/>
        <v>AGA4915669</v>
      </c>
      <c r="K115" s="48">
        <f t="shared" si="15"/>
        <v>0.99848912251702082</v>
      </c>
    </row>
    <row r="116" spans="1:11" ht="12.75" x14ac:dyDescent="0.2">
      <c r="A116" s="1">
        <v>4915708</v>
      </c>
      <c r="B116" s="2" t="s">
        <v>99</v>
      </c>
      <c r="C116" s="10" t="s">
        <v>16</v>
      </c>
      <c r="D116" s="17">
        <v>18952.98</v>
      </c>
      <c r="E116" s="39">
        <v>0.72</v>
      </c>
      <c r="F116" s="42" t="s">
        <v>70</v>
      </c>
      <c r="G116" s="35">
        <f t="shared" si="11"/>
        <v>0.87</v>
      </c>
      <c r="H116" s="35">
        <f t="shared" si="12"/>
        <v>16489.09</v>
      </c>
      <c r="I116" s="48">
        <f t="shared" si="13"/>
        <v>1.2297958875961409E-4</v>
      </c>
      <c r="J116" s="49">
        <f t="shared" si="14"/>
        <v>4915708</v>
      </c>
      <c r="K116" s="48">
        <f t="shared" si="15"/>
        <v>0.99861210210578044</v>
      </c>
    </row>
    <row r="117" spans="1:11" ht="12.75" x14ac:dyDescent="0.2">
      <c r="A117" s="1">
        <v>4805757</v>
      </c>
      <c r="B117" s="2" t="s">
        <v>26</v>
      </c>
      <c r="C117" s="10" t="s">
        <v>8</v>
      </c>
      <c r="D117" s="17">
        <v>1790.59</v>
      </c>
      <c r="E117" s="39">
        <v>6.59</v>
      </c>
      <c r="F117" s="42" t="s">
        <v>70</v>
      </c>
      <c r="G117" s="35">
        <f t="shared" si="11"/>
        <v>8.01</v>
      </c>
      <c r="H117" s="35">
        <f t="shared" si="12"/>
        <v>14342.63</v>
      </c>
      <c r="I117" s="48">
        <f t="shared" si="13"/>
        <v>1.0697077516899377E-4</v>
      </c>
      <c r="J117" s="49">
        <f t="shared" si="14"/>
        <v>4805757</v>
      </c>
      <c r="K117" s="48">
        <f t="shared" si="15"/>
        <v>0.99871907288094941</v>
      </c>
    </row>
    <row r="118" spans="1:11" ht="12.75" x14ac:dyDescent="0.2">
      <c r="A118" s="1">
        <v>804385</v>
      </c>
      <c r="B118" s="2" t="s">
        <v>76</v>
      </c>
      <c r="C118" s="10" t="s">
        <v>22</v>
      </c>
      <c r="D118" s="17">
        <v>5</v>
      </c>
      <c r="E118" s="39">
        <v>2284.39</v>
      </c>
      <c r="F118" s="42" t="s">
        <v>70</v>
      </c>
      <c r="G118" s="35">
        <f t="shared" si="11"/>
        <v>2775.76</v>
      </c>
      <c r="H118" s="35">
        <f t="shared" si="12"/>
        <v>13878.8</v>
      </c>
      <c r="I118" s="48">
        <f t="shared" si="13"/>
        <v>1.0351141976160794E-4</v>
      </c>
      <c r="J118" s="49">
        <f t="shared" si="14"/>
        <v>804385</v>
      </c>
      <c r="K118" s="48">
        <f t="shared" si="15"/>
        <v>0.99882258430071102</v>
      </c>
    </row>
    <row r="119" spans="1:11" ht="12.75" x14ac:dyDescent="0.2">
      <c r="A119" s="1">
        <v>4011297</v>
      </c>
      <c r="B119" s="2" t="s">
        <v>96</v>
      </c>
      <c r="C119" s="10" t="s">
        <v>8</v>
      </c>
      <c r="D119" s="17">
        <v>96</v>
      </c>
      <c r="E119" s="39">
        <v>115.24</v>
      </c>
      <c r="F119" s="42" t="s">
        <v>70</v>
      </c>
      <c r="G119" s="35">
        <f t="shared" si="11"/>
        <v>140.03</v>
      </c>
      <c r="H119" s="35">
        <f t="shared" si="12"/>
        <v>13442.88</v>
      </c>
      <c r="I119" s="48">
        <f t="shared" si="13"/>
        <v>1.0026022382950428E-4</v>
      </c>
      <c r="J119" s="49">
        <f t="shared" si="14"/>
        <v>4011297</v>
      </c>
      <c r="K119" s="48">
        <f t="shared" si="15"/>
        <v>0.9989228445245405</v>
      </c>
    </row>
    <row r="120" spans="1:11" ht="12.75" x14ac:dyDescent="0.2">
      <c r="A120" s="1">
        <v>2003459</v>
      </c>
      <c r="B120" s="2" t="s">
        <v>90</v>
      </c>
      <c r="C120" s="10" t="s">
        <v>22</v>
      </c>
      <c r="D120" s="17">
        <v>2</v>
      </c>
      <c r="E120" s="39">
        <v>4670.0200000000004</v>
      </c>
      <c r="F120" s="42" t="s">
        <v>70</v>
      </c>
      <c r="G120" s="35">
        <f t="shared" si="11"/>
        <v>5674.54</v>
      </c>
      <c r="H120" s="35">
        <f t="shared" si="12"/>
        <v>11349.08</v>
      </c>
      <c r="I120" s="48">
        <f t="shared" si="13"/>
        <v>8.4644161151401371E-5</v>
      </c>
      <c r="J120" s="49">
        <f t="shared" si="14"/>
        <v>2003459</v>
      </c>
      <c r="K120" s="48">
        <f t="shared" si="15"/>
        <v>0.99900748868569189</v>
      </c>
    </row>
    <row r="121" spans="1:11" ht="22.5" x14ac:dyDescent="0.2">
      <c r="A121" s="1">
        <v>5213359</v>
      </c>
      <c r="B121" s="2" t="s">
        <v>112</v>
      </c>
      <c r="C121" s="10" t="s">
        <v>22</v>
      </c>
      <c r="D121" s="17">
        <v>304.58</v>
      </c>
      <c r="E121" s="39">
        <v>30.49</v>
      </c>
      <c r="F121" s="42" t="s">
        <v>70</v>
      </c>
      <c r="G121" s="35">
        <f t="shared" si="11"/>
        <v>37.049999999999997</v>
      </c>
      <c r="H121" s="35">
        <f t="shared" si="12"/>
        <v>11284.69</v>
      </c>
      <c r="I121" s="48">
        <f t="shared" si="13"/>
        <v>8.4163925084994353E-5</v>
      </c>
      <c r="J121" s="49">
        <f t="shared" si="14"/>
        <v>5213359</v>
      </c>
      <c r="K121" s="48">
        <f t="shared" si="15"/>
        <v>0.99909165261077693</v>
      </c>
    </row>
    <row r="122" spans="1:11" ht="22.5" x14ac:dyDescent="0.2">
      <c r="A122" s="1">
        <v>5914351</v>
      </c>
      <c r="B122" s="2" t="s">
        <v>123</v>
      </c>
      <c r="C122" s="10" t="s">
        <v>19</v>
      </c>
      <c r="D122" s="17">
        <v>3492.72</v>
      </c>
      <c r="E122" s="39">
        <v>2.6</v>
      </c>
      <c r="F122" s="42" t="s">
        <v>70</v>
      </c>
      <c r="G122" s="35">
        <f t="shared" si="11"/>
        <v>3.16</v>
      </c>
      <c r="H122" s="35">
        <f t="shared" si="12"/>
        <v>11037</v>
      </c>
      <c r="I122" s="48">
        <f t="shared" si="13"/>
        <v>8.2316593647063639E-5</v>
      </c>
      <c r="J122" s="49">
        <f t="shared" si="14"/>
        <v>5914351</v>
      </c>
      <c r="K122" s="48">
        <f t="shared" si="15"/>
        <v>0.99917396920442403</v>
      </c>
    </row>
    <row r="123" spans="1:11" ht="12.75" x14ac:dyDescent="0.2">
      <c r="A123" s="1">
        <v>5213407</v>
      </c>
      <c r="B123" s="2" t="s">
        <v>117</v>
      </c>
      <c r="C123" s="10" t="s">
        <v>6</v>
      </c>
      <c r="D123" s="17">
        <v>269.25</v>
      </c>
      <c r="E123" s="39">
        <v>31.21</v>
      </c>
      <c r="F123" s="42" t="s">
        <v>70</v>
      </c>
      <c r="G123" s="35">
        <f t="shared" si="11"/>
        <v>37.92</v>
      </c>
      <c r="H123" s="35">
        <f t="shared" si="12"/>
        <v>10209.959999999999</v>
      </c>
      <c r="I123" s="48">
        <f t="shared" si="13"/>
        <v>7.6148330929851749E-5</v>
      </c>
      <c r="J123" s="49">
        <f t="shared" si="14"/>
        <v>5213407</v>
      </c>
      <c r="K123" s="48">
        <f t="shared" si="15"/>
        <v>0.99925011753535387</v>
      </c>
    </row>
    <row r="124" spans="1:11" ht="22.5" x14ac:dyDescent="0.2">
      <c r="A124" s="1" t="s">
        <v>24</v>
      </c>
      <c r="B124" s="2" t="s">
        <v>25</v>
      </c>
      <c r="C124" s="10" t="s">
        <v>23</v>
      </c>
      <c r="D124" s="17">
        <v>8932</v>
      </c>
      <c r="E124" s="39">
        <v>0.94</v>
      </c>
      <c r="F124" s="42" t="s">
        <v>70</v>
      </c>
      <c r="G124" s="35">
        <f t="shared" si="11"/>
        <v>1.1399999999999999</v>
      </c>
      <c r="H124" s="35">
        <f t="shared" si="12"/>
        <v>10182.48</v>
      </c>
      <c r="I124" s="48">
        <f t="shared" si="13"/>
        <v>7.5943378497721529E-5</v>
      </c>
      <c r="J124" s="49" t="str">
        <f t="shared" si="14"/>
        <v>AGA5213835</v>
      </c>
      <c r="K124" s="48">
        <f t="shared" si="15"/>
        <v>0.99932606091385157</v>
      </c>
    </row>
    <row r="125" spans="1:11" ht="12.75" x14ac:dyDescent="0.2">
      <c r="A125" s="1">
        <v>2003447</v>
      </c>
      <c r="B125" s="2" t="s">
        <v>88</v>
      </c>
      <c r="C125" s="10" t="s">
        <v>22</v>
      </c>
      <c r="D125" s="17">
        <v>14</v>
      </c>
      <c r="E125" s="39">
        <v>575.66999999999996</v>
      </c>
      <c r="F125" s="42" t="s">
        <v>70</v>
      </c>
      <c r="G125" s="35">
        <f t="shared" si="11"/>
        <v>699.5</v>
      </c>
      <c r="H125" s="35">
        <f t="shared" si="12"/>
        <v>9793</v>
      </c>
      <c r="I125" s="48">
        <f t="shared" si="13"/>
        <v>7.3038543226030105E-5</v>
      </c>
      <c r="J125" s="49">
        <f t="shared" si="14"/>
        <v>2003447</v>
      </c>
      <c r="K125" s="48">
        <f t="shared" si="15"/>
        <v>0.99939909945707761</v>
      </c>
    </row>
    <row r="126" spans="1:11" ht="12.75" x14ac:dyDescent="0.2">
      <c r="A126" s="1" t="s">
        <v>150</v>
      </c>
      <c r="B126" s="2" t="s">
        <v>151</v>
      </c>
      <c r="C126" s="10" t="s">
        <v>16</v>
      </c>
      <c r="D126" s="17">
        <v>65</v>
      </c>
      <c r="E126" s="39">
        <v>92.42</v>
      </c>
      <c r="F126" s="42" t="s">
        <v>70</v>
      </c>
      <c r="G126" s="35">
        <f t="shared" si="11"/>
        <v>112.3</v>
      </c>
      <c r="H126" s="35">
        <f t="shared" si="12"/>
        <v>7299.5</v>
      </c>
      <c r="I126" s="48">
        <f t="shared" si="13"/>
        <v>5.4441422064577423E-5</v>
      </c>
      <c r="J126" s="49" t="str">
        <f t="shared" si="14"/>
        <v>AGA2003321</v>
      </c>
      <c r="K126" s="48">
        <f t="shared" si="15"/>
        <v>0.99945354087914218</v>
      </c>
    </row>
    <row r="127" spans="1:11" ht="12.75" x14ac:dyDescent="0.2">
      <c r="A127" s="1">
        <v>4915712</v>
      </c>
      <c r="B127" s="2" t="s">
        <v>102</v>
      </c>
      <c r="C127" s="10" t="s">
        <v>8</v>
      </c>
      <c r="D127" s="17">
        <v>223.64</v>
      </c>
      <c r="E127" s="39">
        <v>21.71</v>
      </c>
      <c r="F127" s="42" t="s">
        <v>70</v>
      </c>
      <c r="G127" s="35">
        <f t="shared" si="11"/>
        <v>26.38</v>
      </c>
      <c r="H127" s="35">
        <f t="shared" si="12"/>
        <v>5899.62</v>
      </c>
      <c r="I127" s="48">
        <f t="shared" si="13"/>
        <v>4.400078120975714E-5</v>
      </c>
      <c r="J127" s="49">
        <f t="shared" si="14"/>
        <v>4915712</v>
      </c>
      <c r="K127" s="48">
        <f t="shared" si="15"/>
        <v>0.99949754166035198</v>
      </c>
    </row>
    <row r="128" spans="1:11" ht="22.5" x14ac:dyDescent="0.2">
      <c r="A128" s="1">
        <v>1505877</v>
      </c>
      <c r="B128" s="2" t="s">
        <v>81</v>
      </c>
      <c r="C128" s="10" t="s">
        <v>8</v>
      </c>
      <c r="D128" s="17">
        <v>14.4</v>
      </c>
      <c r="E128" s="39">
        <v>328.09</v>
      </c>
      <c r="F128" s="42" t="s">
        <v>70</v>
      </c>
      <c r="G128" s="35">
        <f t="shared" si="11"/>
        <v>398.66</v>
      </c>
      <c r="H128" s="35">
        <f t="shared" si="12"/>
        <v>5740.7</v>
      </c>
      <c r="I128" s="48">
        <f t="shared" si="13"/>
        <v>4.2815517726709996E-5</v>
      </c>
      <c r="J128" s="49">
        <f t="shared" si="14"/>
        <v>1505877</v>
      </c>
      <c r="K128" s="48">
        <f t="shared" si="15"/>
        <v>0.99954035717807865</v>
      </c>
    </row>
    <row r="129" spans="1:11" ht="12.75" x14ac:dyDescent="0.2">
      <c r="A129" s="1">
        <v>4915711</v>
      </c>
      <c r="B129" s="2" t="s">
        <v>101</v>
      </c>
      <c r="C129" s="10" t="s">
        <v>16</v>
      </c>
      <c r="D129" s="17">
        <v>3212.04</v>
      </c>
      <c r="E129" s="39">
        <v>1.45</v>
      </c>
      <c r="F129" s="42" t="s">
        <v>70</v>
      </c>
      <c r="G129" s="35">
        <f t="shared" si="11"/>
        <v>1.76</v>
      </c>
      <c r="H129" s="35">
        <f t="shared" si="12"/>
        <v>5653.19</v>
      </c>
      <c r="I129" s="48">
        <f t="shared" si="13"/>
        <v>4.2162847154085679E-5</v>
      </c>
      <c r="J129" s="49">
        <f t="shared" si="14"/>
        <v>4915711</v>
      </c>
      <c r="K129" s="48">
        <f t="shared" si="15"/>
        <v>0.99958252002523273</v>
      </c>
    </row>
    <row r="130" spans="1:11" ht="12.75" x14ac:dyDescent="0.2">
      <c r="A130" s="1">
        <v>5501710</v>
      </c>
      <c r="B130" s="2" t="s">
        <v>13</v>
      </c>
      <c r="C130" s="10" t="s">
        <v>8</v>
      </c>
      <c r="D130" s="17">
        <v>1574.1010000000001</v>
      </c>
      <c r="E130" s="39">
        <v>2.81</v>
      </c>
      <c r="F130" s="42" t="s">
        <v>70</v>
      </c>
      <c r="G130" s="35">
        <f t="shared" si="11"/>
        <v>3.41</v>
      </c>
      <c r="H130" s="35">
        <f t="shared" si="12"/>
        <v>5367.68</v>
      </c>
      <c r="I130" s="48">
        <f t="shared" si="13"/>
        <v>4.0033445083579829E-5</v>
      </c>
      <c r="J130" s="49">
        <f t="shared" si="14"/>
        <v>5501710</v>
      </c>
      <c r="K130" s="48">
        <f t="shared" si="15"/>
        <v>0.99962255347031637</v>
      </c>
    </row>
    <row r="131" spans="1:11" ht="12.75" x14ac:dyDescent="0.2">
      <c r="A131" s="1">
        <v>2003441</v>
      </c>
      <c r="B131" s="2" t="s">
        <v>60</v>
      </c>
      <c r="C131" s="10" t="s">
        <v>22</v>
      </c>
      <c r="D131" s="17">
        <v>12</v>
      </c>
      <c r="E131" s="39">
        <v>329.15</v>
      </c>
      <c r="F131" s="42" t="s">
        <v>70</v>
      </c>
      <c r="G131" s="35">
        <f t="shared" si="11"/>
        <v>399.95</v>
      </c>
      <c r="H131" s="35">
        <f t="shared" si="12"/>
        <v>4799.3999999999996</v>
      </c>
      <c r="I131" s="48">
        <f t="shared" si="13"/>
        <v>3.5795076519862026E-5</v>
      </c>
      <c r="J131" s="49">
        <f t="shared" si="14"/>
        <v>2003441</v>
      </c>
      <c r="K131" s="48">
        <f t="shared" si="15"/>
        <v>0.99965834854683622</v>
      </c>
    </row>
    <row r="132" spans="1:11" ht="12.75" x14ac:dyDescent="0.2">
      <c r="A132" s="1" t="s">
        <v>178</v>
      </c>
      <c r="B132" s="2" t="s">
        <v>179</v>
      </c>
      <c r="C132" s="10" t="s">
        <v>39</v>
      </c>
      <c r="D132" s="17">
        <v>0.5</v>
      </c>
      <c r="E132" s="39">
        <v>7733.29</v>
      </c>
      <c r="F132" s="42" t="s">
        <v>70</v>
      </c>
      <c r="G132" s="35">
        <f t="shared" si="11"/>
        <v>9396.7199999999993</v>
      </c>
      <c r="H132" s="35">
        <f t="shared" si="12"/>
        <v>4698.3599999999997</v>
      </c>
      <c r="I132" s="48">
        <f t="shared" si="13"/>
        <v>3.5041495961549145E-5</v>
      </c>
      <c r="J132" s="49" t="str">
        <f t="shared" si="14"/>
        <v>AGAP9947</v>
      </c>
      <c r="K132" s="48">
        <f t="shared" si="15"/>
        <v>0.99969339004279778</v>
      </c>
    </row>
    <row r="133" spans="1:11" ht="22.5" x14ac:dyDescent="0.2">
      <c r="A133" s="1" t="s">
        <v>146</v>
      </c>
      <c r="B133" s="2" t="s">
        <v>147</v>
      </c>
      <c r="C133" s="10" t="s">
        <v>16</v>
      </c>
      <c r="D133" s="17">
        <v>25</v>
      </c>
      <c r="E133" s="39">
        <v>153.5</v>
      </c>
      <c r="F133" s="42" t="s">
        <v>70</v>
      </c>
      <c r="G133" s="35">
        <f t="shared" si="11"/>
        <v>186.52</v>
      </c>
      <c r="H133" s="35">
        <f t="shared" si="12"/>
        <v>4663</v>
      </c>
      <c r="I133" s="48">
        <f t="shared" si="13"/>
        <v>3.4777772599099188E-5</v>
      </c>
      <c r="J133" s="49" t="str">
        <f t="shared" si="14"/>
        <v>AGA2003307</v>
      </c>
      <c r="K133" s="48">
        <f t="shared" si="15"/>
        <v>0.99972816781539686</v>
      </c>
    </row>
    <row r="134" spans="1:11" ht="12.75" x14ac:dyDescent="0.2">
      <c r="A134" s="1" t="s">
        <v>180</v>
      </c>
      <c r="B134" s="2" t="s">
        <v>181</v>
      </c>
      <c r="C134" s="10" t="s">
        <v>8</v>
      </c>
      <c r="D134" s="17">
        <v>264.60000000000002</v>
      </c>
      <c r="E134" s="39">
        <v>13.91</v>
      </c>
      <c r="F134" s="42" t="s">
        <v>70</v>
      </c>
      <c r="G134" s="35">
        <f t="shared" si="11"/>
        <v>16.899999999999999</v>
      </c>
      <c r="H134" s="35">
        <f t="shared" si="12"/>
        <v>4471.74</v>
      </c>
      <c r="I134" s="48">
        <f t="shared" si="13"/>
        <v>3.335130963806472E-5</v>
      </c>
      <c r="J134" s="49" t="str">
        <f t="shared" si="14"/>
        <v>AGE4915667</v>
      </c>
      <c r="K134" s="48">
        <f t="shared" si="15"/>
        <v>0.99976151912503497</v>
      </c>
    </row>
    <row r="135" spans="1:11" ht="12.75" x14ac:dyDescent="0.2">
      <c r="A135" s="1" t="s">
        <v>185</v>
      </c>
      <c r="B135" s="2" t="s">
        <v>186</v>
      </c>
      <c r="C135" s="10" t="s">
        <v>22</v>
      </c>
      <c r="D135" s="17">
        <v>1</v>
      </c>
      <c r="E135" s="39">
        <v>3335</v>
      </c>
      <c r="F135" s="42" t="s">
        <v>70</v>
      </c>
      <c r="G135" s="35">
        <f t="shared" si="11"/>
        <v>4052.36</v>
      </c>
      <c r="H135" s="35">
        <f t="shared" si="12"/>
        <v>4052.36</v>
      </c>
      <c r="I135" s="48">
        <f t="shared" si="13"/>
        <v>3.0223472993713402E-5</v>
      </c>
      <c r="J135" s="49" t="str">
        <f t="shared" si="14"/>
        <v>AGR000002</v>
      </c>
      <c r="K135" s="48">
        <f t="shared" si="15"/>
        <v>0.99979174259802872</v>
      </c>
    </row>
    <row r="136" spans="1:11" ht="12.75" x14ac:dyDescent="0.2">
      <c r="A136" s="1" t="s">
        <v>187</v>
      </c>
      <c r="B136" s="2" t="s">
        <v>188</v>
      </c>
      <c r="C136" s="10" t="s">
        <v>22</v>
      </c>
      <c r="D136" s="17">
        <v>1</v>
      </c>
      <c r="E136" s="39">
        <v>3335</v>
      </c>
      <c r="F136" s="42" t="s">
        <v>70</v>
      </c>
      <c r="G136" s="35">
        <f t="shared" si="11"/>
        <v>4052.36</v>
      </c>
      <c r="H136" s="35">
        <f t="shared" si="12"/>
        <v>4052.36</v>
      </c>
      <c r="I136" s="48">
        <f t="shared" si="13"/>
        <v>3.0223472993713402E-5</v>
      </c>
      <c r="J136" s="49" t="str">
        <f t="shared" si="14"/>
        <v>AGR000003</v>
      </c>
      <c r="K136" s="48">
        <f t="shared" si="15"/>
        <v>0.99982196607102247</v>
      </c>
    </row>
    <row r="137" spans="1:11" ht="22.5" x14ac:dyDescent="0.2">
      <c r="A137" s="1">
        <v>5212556</v>
      </c>
      <c r="B137" s="2" t="s">
        <v>109</v>
      </c>
      <c r="C137" s="10" t="s">
        <v>23</v>
      </c>
      <c r="D137" s="17">
        <v>1276</v>
      </c>
      <c r="E137" s="39">
        <v>2.52</v>
      </c>
      <c r="F137" s="42" t="s">
        <v>70</v>
      </c>
      <c r="G137" s="35">
        <f t="shared" si="11"/>
        <v>3.06</v>
      </c>
      <c r="H137" s="35">
        <f t="shared" si="12"/>
        <v>3904.56</v>
      </c>
      <c r="I137" s="48">
        <f t="shared" ref="I137:I146" si="16">H137/$H$148</f>
        <v>2.9121145138224045E-5</v>
      </c>
      <c r="J137" s="49">
        <f t="shared" ref="J137:J146" si="17">A137</f>
        <v>5212556</v>
      </c>
      <c r="K137" s="48">
        <f t="shared" ref="K137:K146" si="18">K136+I137</f>
        <v>0.99985108721616067</v>
      </c>
    </row>
    <row r="138" spans="1:11" ht="22.5" x14ac:dyDescent="0.2">
      <c r="A138" s="1">
        <v>5213380</v>
      </c>
      <c r="B138" s="2" t="s">
        <v>115</v>
      </c>
      <c r="C138" s="10" t="s">
        <v>23</v>
      </c>
      <c r="D138" s="17">
        <v>1276</v>
      </c>
      <c r="E138" s="39">
        <v>2.06</v>
      </c>
      <c r="F138" s="42" t="s">
        <v>70</v>
      </c>
      <c r="G138" s="35">
        <f t="shared" ref="G138:G146" si="19">ROUND(IF(F138=$D$4,E138+(E138*$E$4),E138+(E138*$E$5)),2)</f>
        <v>2.5</v>
      </c>
      <c r="H138" s="35">
        <f t="shared" ref="H138:H146" si="20">ROUND(D138*G138,2)</f>
        <v>3190</v>
      </c>
      <c r="I138" s="48">
        <f t="shared" si="16"/>
        <v>2.3791785243647096E-5</v>
      </c>
      <c r="J138" s="49">
        <f t="shared" si="17"/>
        <v>5213380</v>
      </c>
      <c r="K138" s="48">
        <f t="shared" si="18"/>
        <v>0.99987487900140437</v>
      </c>
    </row>
    <row r="139" spans="1:11" ht="12.75" x14ac:dyDescent="0.2">
      <c r="A139" s="1">
        <v>4915709</v>
      </c>
      <c r="B139" s="2" t="s">
        <v>100</v>
      </c>
      <c r="C139" s="10" t="s">
        <v>16</v>
      </c>
      <c r="D139" s="17">
        <v>2407.83</v>
      </c>
      <c r="E139" s="39">
        <v>1.0900000000000001</v>
      </c>
      <c r="F139" s="42" t="s">
        <v>70</v>
      </c>
      <c r="G139" s="35">
        <f t="shared" si="19"/>
        <v>1.32</v>
      </c>
      <c r="H139" s="35">
        <f t="shared" si="20"/>
        <v>3178.34</v>
      </c>
      <c r="I139" s="48">
        <f t="shared" si="16"/>
        <v>2.3704822166549629E-5</v>
      </c>
      <c r="J139" s="49">
        <f t="shared" si="17"/>
        <v>4915709</v>
      </c>
      <c r="K139" s="48">
        <f t="shared" si="18"/>
        <v>0.99989858382357089</v>
      </c>
    </row>
    <row r="140" spans="1:11" ht="12.75" x14ac:dyDescent="0.2">
      <c r="A140" s="1">
        <v>5213364</v>
      </c>
      <c r="B140" s="2" t="s">
        <v>114</v>
      </c>
      <c r="C140" s="10" t="s">
        <v>6</v>
      </c>
      <c r="D140" s="17">
        <v>109.46</v>
      </c>
      <c r="E140" s="39">
        <v>20.260000000000002</v>
      </c>
      <c r="F140" s="42" t="s">
        <v>70</v>
      </c>
      <c r="G140" s="35">
        <f t="shared" si="19"/>
        <v>24.62</v>
      </c>
      <c r="H140" s="35">
        <f t="shared" si="20"/>
        <v>2694.91</v>
      </c>
      <c r="I140" s="48">
        <f t="shared" si="16"/>
        <v>2.009928525735329E-5</v>
      </c>
      <c r="J140" s="49">
        <f t="shared" si="17"/>
        <v>5213364</v>
      </c>
      <c r="K140" s="48">
        <f t="shared" si="18"/>
        <v>0.99991868310882825</v>
      </c>
    </row>
    <row r="141" spans="1:11" ht="12.75" x14ac:dyDescent="0.2">
      <c r="A141" s="1">
        <v>2003445</v>
      </c>
      <c r="B141" s="2" t="s">
        <v>66</v>
      </c>
      <c r="C141" s="10" t="s">
        <v>22</v>
      </c>
      <c r="D141" s="17">
        <v>4</v>
      </c>
      <c r="E141" s="39">
        <v>466.4</v>
      </c>
      <c r="F141" s="42" t="s">
        <v>70</v>
      </c>
      <c r="G141" s="35">
        <f t="shared" si="19"/>
        <v>566.72</v>
      </c>
      <c r="H141" s="35">
        <f t="shared" si="20"/>
        <v>2266.88</v>
      </c>
      <c r="I141" s="48">
        <f t="shared" si="16"/>
        <v>1.6906934837968257E-5</v>
      </c>
      <c r="J141" s="49">
        <f t="shared" si="17"/>
        <v>2003445</v>
      </c>
      <c r="K141" s="48">
        <f t="shared" si="18"/>
        <v>0.99993559004366628</v>
      </c>
    </row>
    <row r="142" spans="1:11" ht="12.75" x14ac:dyDescent="0.2">
      <c r="A142" s="1">
        <v>4915608</v>
      </c>
      <c r="B142" s="2" t="s">
        <v>97</v>
      </c>
      <c r="C142" s="10" t="s">
        <v>6</v>
      </c>
      <c r="D142" s="17">
        <v>684.4</v>
      </c>
      <c r="E142" s="39">
        <v>2.6</v>
      </c>
      <c r="F142" s="42" t="s">
        <v>70</v>
      </c>
      <c r="G142" s="35">
        <f t="shared" si="19"/>
        <v>3.16</v>
      </c>
      <c r="H142" s="35">
        <f t="shared" si="20"/>
        <v>2162.6999999999998</v>
      </c>
      <c r="I142" s="48">
        <f t="shared" si="16"/>
        <v>1.6129935406406136E-5</v>
      </c>
      <c r="J142" s="49">
        <f t="shared" si="17"/>
        <v>4915608</v>
      </c>
      <c r="K142" s="48">
        <f t="shared" si="18"/>
        <v>0.99995171997907273</v>
      </c>
    </row>
    <row r="143" spans="1:11" ht="12.75" x14ac:dyDescent="0.2">
      <c r="A143" s="1" t="s">
        <v>148</v>
      </c>
      <c r="B143" s="2" t="s">
        <v>149</v>
      </c>
      <c r="C143" s="10" t="s">
        <v>16</v>
      </c>
      <c r="D143" s="17">
        <v>15</v>
      </c>
      <c r="E143" s="39">
        <v>109.22</v>
      </c>
      <c r="F143" s="42" t="s">
        <v>70</v>
      </c>
      <c r="G143" s="35">
        <f t="shared" si="19"/>
        <v>132.71</v>
      </c>
      <c r="H143" s="35">
        <f t="shared" si="20"/>
        <v>1990.65</v>
      </c>
      <c r="I143" s="48">
        <f t="shared" si="16"/>
        <v>1.4846745233625735E-5</v>
      </c>
      <c r="J143" s="49" t="str">
        <f t="shared" si="17"/>
        <v>AGA2003319</v>
      </c>
      <c r="K143" s="48">
        <f t="shared" si="18"/>
        <v>0.99996656672430639</v>
      </c>
    </row>
    <row r="144" spans="1:11" ht="12.75" x14ac:dyDescent="0.2">
      <c r="A144" s="1">
        <v>2003443</v>
      </c>
      <c r="B144" s="2" t="s">
        <v>87</v>
      </c>
      <c r="C144" s="10" t="s">
        <v>22</v>
      </c>
      <c r="D144" s="17">
        <v>4</v>
      </c>
      <c r="E144" s="39">
        <v>390.78</v>
      </c>
      <c r="F144" s="42" t="s">
        <v>70</v>
      </c>
      <c r="G144" s="35">
        <f t="shared" si="19"/>
        <v>474.84</v>
      </c>
      <c r="H144" s="35">
        <f t="shared" si="20"/>
        <v>1899.36</v>
      </c>
      <c r="I144" s="48">
        <f t="shared" si="16"/>
        <v>1.4165882514223682E-5</v>
      </c>
      <c r="J144" s="49">
        <f t="shared" si="17"/>
        <v>2003443</v>
      </c>
      <c r="K144" s="48">
        <f t="shared" si="18"/>
        <v>0.99998073260682063</v>
      </c>
    </row>
    <row r="145" spans="1:11" ht="22.5" x14ac:dyDescent="0.2">
      <c r="A145" s="1">
        <v>1109622</v>
      </c>
      <c r="B145" s="2" t="s">
        <v>80</v>
      </c>
      <c r="C145" s="10" t="s">
        <v>8</v>
      </c>
      <c r="D145" s="17">
        <v>2.14</v>
      </c>
      <c r="E145" s="39">
        <v>640.83000000000004</v>
      </c>
      <c r="F145" s="42" t="s">
        <v>70</v>
      </c>
      <c r="G145" s="35">
        <f t="shared" si="19"/>
        <v>778.67</v>
      </c>
      <c r="H145" s="35">
        <f t="shared" si="20"/>
        <v>1666.35</v>
      </c>
      <c r="I145" s="48">
        <f t="shared" si="16"/>
        <v>1.2428038037853083E-5</v>
      </c>
      <c r="J145" s="49">
        <f t="shared" si="17"/>
        <v>1109622</v>
      </c>
      <c r="K145" s="48">
        <f t="shared" si="18"/>
        <v>0.99999316064485844</v>
      </c>
    </row>
    <row r="146" spans="1:11" ht="12.75" x14ac:dyDescent="0.2">
      <c r="A146" s="1" t="s">
        <v>34</v>
      </c>
      <c r="B146" s="2" t="s">
        <v>35</v>
      </c>
      <c r="C146" s="10" t="s">
        <v>8</v>
      </c>
      <c r="D146" s="17">
        <v>10.96</v>
      </c>
      <c r="E146" s="39">
        <v>68.86</v>
      </c>
      <c r="F146" s="42" t="s">
        <v>70</v>
      </c>
      <c r="G146" s="35">
        <f t="shared" si="19"/>
        <v>83.67</v>
      </c>
      <c r="H146" s="35">
        <f t="shared" si="20"/>
        <v>917.02</v>
      </c>
      <c r="I146" s="48">
        <f t="shared" si="16"/>
        <v>6.8393551423602696E-6</v>
      </c>
      <c r="J146" s="49" t="str">
        <f t="shared" si="17"/>
        <v>AGA4915667</v>
      </c>
      <c r="K146" s="48">
        <f t="shared" si="18"/>
        <v>1.0000000000000009</v>
      </c>
    </row>
    <row r="148" spans="1:11" x14ac:dyDescent="0.2">
      <c r="G148" s="37" t="s">
        <v>74</v>
      </c>
      <c r="H148" s="21">
        <f>SUM(H9:H146)</f>
        <v>134079892.17</v>
      </c>
      <c r="K148" s="50"/>
    </row>
  </sheetData>
  <sortState ref="A9:K146">
    <sortCondition descending="1" ref="I9"/>
  </sortState>
  <mergeCells count="2">
    <mergeCell ref="C4:C5"/>
    <mergeCell ref="A2:K2"/>
  </mergeCells>
  <conditionalFormatting sqref="F1:F1048576">
    <cfRule type="cellIs" dxfId="0" priority="1" operator="equal">
      <formula>"Material"</formula>
    </cfRule>
  </conditionalFormatting>
  <pageMargins left="0.70866141732283472" right="0.70866141732283472" top="0.74803149606299213" bottom="0.74803149606299213" header="0.31496062992125984" footer="0.31496062992125984"/>
  <pageSetup paperSize="9" scale="27" fitToWidth="0" fitToHeight="0" orientation="portrait" r:id="rId1"/>
  <headerFooter differentFirst="1" scaleWithDoc="0"/>
  <rowBreaks count="1" manualBreakCount="1">
    <brk id="95" max="1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Total 100%</vt:lpstr>
      <vt:lpstr>'Total 100%'!Area_de_impressao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2024-10-09T15:04:53Z</dcterms:created>
  <dcterms:modified xsi:type="dcterms:W3CDTF">2024-10-10T22:08:38Z</dcterms:modified>
</cp:coreProperties>
</file>