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njamimo\Downloads\"/>
    </mc:Choice>
  </mc:AlternateContent>
  <bookViews>
    <workbookView xWindow="0" yWindow="0" windowWidth="28800" windowHeight="11565"/>
  </bookViews>
  <sheets>
    <sheet name="CURVA ABC" sheetId="1" r:id="rId1"/>
  </sheets>
  <definedNames>
    <definedName name="_xlnm._FilterDatabase" localSheetId="0" hidden="1">'CURVA ABC'!$A$12:$K$351</definedName>
    <definedName name="_xlnm.Print_Area" localSheetId="0">'CURVA ABC'!$B$1:$K$352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52" i="1" l="1"/>
  <c r="J351" i="1" s="1"/>
  <c r="J349" i="1"/>
  <c r="J348" i="1"/>
  <c r="J347" i="1"/>
  <c r="J345" i="1"/>
  <c r="J344" i="1"/>
  <c r="J343" i="1"/>
  <c r="J341" i="1"/>
  <c r="J340" i="1"/>
  <c r="J339" i="1"/>
  <c r="J337" i="1"/>
  <c r="J336" i="1"/>
  <c r="J335" i="1"/>
  <c r="J333" i="1"/>
  <c r="J332" i="1"/>
  <c r="J331" i="1"/>
  <c r="J329" i="1"/>
  <c r="J328" i="1"/>
  <c r="J327" i="1"/>
  <c r="J325" i="1"/>
  <c r="J324" i="1"/>
  <c r="J323" i="1"/>
  <c r="J321" i="1"/>
  <c r="J320" i="1"/>
  <c r="J319" i="1"/>
  <c r="J317" i="1"/>
  <c r="J316" i="1"/>
  <c r="J315" i="1"/>
  <c r="J313" i="1"/>
  <c r="J312" i="1"/>
  <c r="J311" i="1"/>
  <c r="J309" i="1"/>
  <c r="J308" i="1"/>
  <c r="J307" i="1"/>
  <c r="J305" i="1"/>
  <c r="J304" i="1"/>
  <c r="J303" i="1"/>
  <c r="J301" i="1"/>
  <c r="J300" i="1"/>
  <c r="J299" i="1"/>
  <c r="J297" i="1"/>
  <c r="J296" i="1"/>
  <c r="J295" i="1"/>
  <c r="J293" i="1"/>
  <c r="J292" i="1"/>
  <c r="J291" i="1"/>
  <c r="J289" i="1"/>
  <c r="J288" i="1"/>
  <c r="J287" i="1"/>
  <c r="J285" i="1"/>
  <c r="J284" i="1"/>
  <c r="J283" i="1"/>
  <c r="J281" i="1"/>
  <c r="J280" i="1"/>
  <c r="J279" i="1"/>
  <c r="J277" i="1"/>
  <c r="J276" i="1"/>
  <c r="J275" i="1"/>
  <c r="J273" i="1"/>
  <c r="J272" i="1"/>
  <c r="J271" i="1"/>
  <c r="J269" i="1"/>
  <c r="J268" i="1"/>
  <c r="J267" i="1"/>
  <c r="J265" i="1"/>
  <c r="J264" i="1"/>
  <c r="J263" i="1"/>
  <c r="J261" i="1"/>
  <c r="J260" i="1"/>
  <c r="J259" i="1"/>
  <c r="J257" i="1"/>
  <c r="J256" i="1"/>
  <c r="J255" i="1"/>
  <c r="J253" i="1"/>
  <c r="J252" i="1"/>
  <c r="J251" i="1"/>
  <c r="J249" i="1"/>
  <c r="J248" i="1"/>
  <c r="J247" i="1"/>
  <c r="J245" i="1"/>
  <c r="J244" i="1"/>
  <c r="J243" i="1"/>
  <c r="J241" i="1"/>
  <c r="J240" i="1"/>
  <c r="J239" i="1"/>
  <c r="J237" i="1"/>
  <c r="J236" i="1"/>
  <c r="J235" i="1"/>
  <c r="J233" i="1"/>
  <c r="J232" i="1"/>
  <c r="J231" i="1"/>
  <c r="J229" i="1"/>
  <c r="J228" i="1"/>
  <c r="J227" i="1"/>
  <c r="J225" i="1"/>
  <c r="J224" i="1"/>
  <c r="J223" i="1"/>
  <c r="J221" i="1"/>
  <c r="J220" i="1"/>
  <c r="J219" i="1"/>
  <c r="J217" i="1"/>
  <c r="J216" i="1"/>
  <c r="J215" i="1"/>
  <c r="J213" i="1"/>
  <c r="J212" i="1"/>
  <c r="J211" i="1"/>
  <c r="J209" i="1"/>
  <c r="J208" i="1"/>
  <c r="J207" i="1"/>
  <c r="J205" i="1"/>
  <c r="J204" i="1"/>
  <c r="J203" i="1"/>
  <c r="J201" i="1"/>
  <c r="J200" i="1"/>
  <c r="J199" i="1"/>
  <c r="J197" i="1"/>
  <c r="J196" i="1"/>
  <c r="J195" i="1"/>
  <c r="J193" i="1"/>
  <c r="J192" i="1"/>
  <c r="J191" i="1"/>
  <c r="J189" i="1"/>
  <c r="J188" i="1"/>
  <c r="J187" i="1"/>
  <c r="J185" i="1"/>
  <c r="J184" i="1"/>
  <c r="J183" i="1"/>
  <c r="J181" i="1"/>
  <c r="J180" i="1"/>
  <c r="J179" i="1"/>
  <c r="J177" i="1"/>
  <c r="J176" i="1"/>
  <c r="J175" i="1"/>
  <c r="J173" i="1"/>
  <c r="J172" i="1"/>
  <c r="J171" i="1"/>
  <c r="J169" i="1"/>
  <c r="J168" i="1"/>
  <c r="J167" i="1"/>
  <c r="J165" i="1"/>
  <c r="J164" i="1"/>
  <c r="J163" i="1"/>
  <c r="J161" i="1"/>
  <c r="J160" i="1"/>
  <c r="J159" i="1"/>
  <c r="J157" i="1"/>
  <c r="J156" i="1"/>
  <c r="J155" i="1"/>
  <c r="J153" i="1"/>
  <c r="J152" i="1"/>
  <c r="J151" i="1"/>
  <c r="J149" i="1"/>
  <c r="J148" i="1"/>
  <c r="J147" i="1"/>
  <c r="J145" i="1"/>
  <c r="J144" i="1"/>
  <c r="J143" i="1"/>
  <c r="J141" i="1"/>
  <c r="J140" i="1"/>
  <c r="J139" i="1"/>
  <c r="J137" i="1"/>
  <c r="J136" i="1"/>
  <c r="J135" i="1"/>
  <c r="J133" i="1"/>
  <c r="J132" i="1"/>
  <c r="J131" i="1"/>
  <c r="J129" i="1"/>
  <c r="J128" i="1"/>
  <c r="J127" i="1"/>
  <c r="J125" i="1"/>
  <c r="J124" i="1"/>
  <c r="J123" i="1"/>
  <c r="J121" i="1"/>
  <c r="J120" i="1"/>
  <c r="J119" i="1"/>
  <c r="J117" i="1"/>
  <c r="J116" i="1"/>
  <c r="J115" i="1"/>
  <c r="J113" i="1"/>
  <c r="J112" i="1"/>
  <c r="J111" i="1"/>
  <c r="J109" i="1"/>
  <c r="J108" i="1"/>
  <c r="J107" i="1"/>
  <c r="J105" i="1"/>
  <c r="J104" i="1"/>
  <c r="J103" i="1"/>
  <c r="J101" i="1"/>
  <c r="J100" i="1"/>
  <c r="J99" i="1"/>
  <c r="J97" i="1"/>
  <c r="J96" i="1"/>
  <c r="J95" i="1"/>
  <c r="J93" i="1"/>
  <c r="J92" i="1"/>
  <c r="J91" i="1"/>
  <c r="J89" i="1"/>
  <c r="J88" i="1"/>
  <c r="J87" i="1"/>
  <c r="J85" i="1"/>
  <c r="J84" i="1"/>
  <c r="J83" i="1"/>
  <c r="J81" i="1"/>
  <c r="J80" i="1"/>
  <c r="J79" i="1"/>
  <c r="J77" i="1"/>
  <c r="J76" i="1"/>
  <c r="J75" i="1"/>
  <c r="J73" i="1"/>
  <c r="J72" i="1"/>
  <c r="J71" i="1"/>
  <c r="J69" i="1"/>
  <c r="J68" i="1"/>
  <c r="J67" i="1"/>
  <c r="J65" i="1"/>
  <c r="J64" i="1"/>
  <c r="J63" i="1"/>
  <c r="J61" i="1"/>
  <c r="J60" i="1"/>
  <c r="J59" i="1"/>
  <c r="J57" i="1"/>
  <c r="J56" i="1"/>
  <c r="J55" i="1"/>
  <c r="J53" i="1"/>
  <c r="J52" i="1"/>
  <c r="J51" i="1"/>
  <c r="J49" i="1"/>
  <c r="J48" i="1"/>
  <c r="J47" i="1"/>
  <c r="J45" i="1"/>
  <c r="J44" i="1"/>
  <c r="J43" i="1"/>
  <c r="J41" i="1"/>
  <c r="J40" i="1"/>
  <c r="J39" i="1"/>
  <c r="J37" i="1"/>
  <c r="J36" i="1"/>
  <c r="J35" i="1"/>
  <c r="J33" i="1"/>
  <c r="J32" i="1"/>
  <c r="J31" i="1"/>
  <c r="J29" i="1"/>
  <c r="J28" i="1"/>
  <c r="J27" i="1"/>
  <c r="J25" i="1"/>
  <c r="J24" i="1"/>
  <c r="J23" i="1"/>
  <c r="J21" i="1"/>
  <c r="J20" i="1"/>
  <c r="J19" i="1"/>
  <c r="J17" i="1"/>
  <c r="J16" i="1"/>
  <c r="J15" i="1"/>
  <c r="J13" i="1"/>
  <c r="K13" i="1" s="1"/>
  <c r="K14" i="1" l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J14" i="1"/>
  <c r="J18" i="1"/>
  <c r="J22" i="1"/>
  <c r="J26" i="1"/>
  <c r="J30" i="1"/>
  <c r="J34" i="1"/>
  <c r="J38" i="1"/>
  <c r="J42" i="1"/>
  <c r="J46" i="1"/>
  <c r="J50" i="1"/>
  <c r="J54" i="1"/>
  <c r="J58" i="1"/>
  <c r="J62" i="1"/>
  <c r="J66" i="1"/>
  <c r="J70" i="1"/>
  <c r="J74" i="1"/>
  <c r="J78" i="1"/>
  <c r="J82" i="1"/>
  <c r="J86" i="1"/>
  <c r="J90" i="1"/>
  <c r="J94" i="1"/>
  <c r="J98" i="1"/>
  <c r="J102" i="1"/>
  <c r="J106" i="1"/>
  <c r="J110" i="1"/>
  <c r="J114" i="1"/>
  <c r="J118" i="1"/>
  <c r="J122" i="1"/>
  <c r="J126" i="1"/>
  <c r="J130" i="1"/>
  <c r="J134" i="1"/>
  <c r="J138" i="1"/>
  <c r="J142" i="1"/>
  <c r="J146" i="1"/>
  <c r="J150" i="1"/>
  <c r="J154" i="1"/>
  <c r="J158" i="1"/>
  <c r="J162" i="1"/>
  <c r="J166" i="1"/>
  <c r="J170" i="1"/>
  <c r="J174" i="1"/>
  <c r="J178" i="1"/>
  <c r="J182" i="1"/>
  <c r="J186" i="1"/>
  <c r="J190" i="1"/>
  <c r="J194" i="1"/>
  <c r="J198" i="1"/>
  <c r="J202" i="1"/>
  <c r="J206" i="1"/>
  <c r="J210" i="1"/>
  <c r="J214" i="1"/>
  <c r="J218" i="1"/>
  <c r="J222" i="1"/>
  <c r="J226" i="1"/>
  <c r="J230" i="1"/>
  <c r="J234" i="1"/>
  <c r="J238" i="1"/>
  <c r="J242" i="1"/>
  <c r="J246" i="1"/>
  <c r="J250" i="1"/>
  <c r="J254" i="1"/>
  <c r="J258" i="1"/>
  <c r="J262" i="1"/>
  <c r="J266" i="1"/>
  <c r="J270" i="1"/>
  <c r="J274" i="1"/>
  <c r="J278" i="1"/>
  <c r="J282" i="1"/>
  <c r="J286" i="1"/>
  <c r="J290" i="1"/>
  <c r="J294" i="1"/>
  <c r="J298" i="1"/>
  <c r="J302" i="1"/>
  <c r="J306" i="1"/>
  <c r="J310" i="1"/>
  <c r="J314" i="1"/>
  <c r="J318" i="1"/>
  <c r="J322" i="1"/>
  <c r="J326" i="1"/>
  <c r="J330" i="1"/>
  <c r="J334" i="1"/>
  <c r="J338" i="1"/>
  <c r="J342" i="1"/>
  <c r="J346" i="1"/>
  <c r="J350" i="1"/>
  <c r="K42" i="1" l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K245" i="1" s="1"/>
  <c r="K246" i="1" s="1"/>
  <c r="K247" i="1" s="1"/>
  <c r="K248" i="1" s="1"/>
  <c r="K249" i="1" s="1"/>
  <c r="K250" i="1" s="1"/>
  <c r="K251" i="1" s="1"/>
  <c r="K252" i="1" s="1"/>
  <c r="K253" i="1" s="1"/>
  <c r="K254" i="1" s="1"/>
  <c r="K255" i="1" s="1"/>
  <c r="K256" i="1" s="1"/>
  <c r="K257" i="1" s="1"/>
  <c r="K258" i="1" s="1"/>
  <c r="K259" i="1" s="1"/>
  <c r="K260" i="1" s="1"/>
  <c r="K261" i="1" s="1"/>
  <c r="K262" i="1" s="1"/>
  <c r="K263" i="1" s="1"/>
  <c r="K264" i="1" s="1"/>
  <c r="K265" i="1" s="1"/>
  <c r="K266" i="1" s="1"/>
  <c r="K267" i="1" s="1"/>
  <c r="K268" i="1" s="1"/>
  <c r="K269" i="1" s="1"/>
  <c r="K270" i="1" s="1"/>
  <c r="K271" i="1" s="1"/>
  <c r="K272" i="1" s="1"/>
  <c r="K273" i="1" s="1"/>
  <c r="K274" i="1" s="1"/>
  <c r="K275" i="1" s="1"/>
  <c r="K276" i="1" s="1"/>
  <c r="K277" i="1" s="1"/>
  <c r="K278" i="1" s="1"/>
  <c r="K279" i="1" s="1"/>
  <c r="K280" i="1" s="1"/>
  <c r="K281" i="1" s="1"/>
  <c r="K282" i="1" s="1"/>
  <c r="K283" i="1" s="1"/>
  <c r="K284" i="1" s="1"/>
  <c r="K285" i="1" s="1"/>
  <c r="K286" i="1" s="1"/>
  <c r="K287" i="1" s="1"/>
  <c r="K288" i="1" s="1"/>
  <c r="K289" i="1" s="1"/>
  <c r="K290" i="1" s="1"/>
  <c r="K291" i="1" s="1"/>
  <c r="K292" i="1" s="1"/>
  <c r="K293" i="1" s="1"/>
  <c r="K294" i="1" s="1"/>
  <c r="K295" i="1" s="1"/>
  <c r="K296" i="1" s="1"/>
  <c r="K297" i="1" s="1"/>
  <c r="K298" i="1" s="1"/>
  <c r="K299" i="1" s="1"/>
  <c r="K300" i="1" s="1"/>
  <c r="K301" i="1" s="1"/>
  <c r="K302" i="1" s="1"/>
  <c r="K303" i="1" s="1"/>
  <c r="K304" i="1" s="1"/>
  <c r="K305" i="1" s="1"/>
  <c r="K306" i="1" s="1"/>
  <c r="K307" i="1" s="1"/>
  <c r="K308" i="1" s="1"/>
  <c r="K309" i="1" s="1"/>
  <c r="K310" i="1" s="1"/>
  <c r="K311" i="1" s="1"/>
  <c r="K312" i="1" s="1"/>
  <c r="K313" i="1" s="1"/>
  <c r="K314" i="1" s="1"/>
  <c r="K315" i="1" s="1"/>
  <c r="K316" i="1" s="1"/>
  <c r="K317" i="1" s="1"/>
  <c r="K318" i="1" s="1"/>
  <c r="K319" i="1" s="1"/>
  <c r="K320" i="1" s="1"/>
  <c r="K321" i="1" s="1"/>
  <c r="K322" i="1" s="1"/>
  <c r="K323" i="1" s="1"/>
  <c r="K324" i="1" s="1"/>
  <c r="K325" i="1" s="1"/>
  <c r="K326" i="1" s="1"/>
  <c r="K327" i="1" s="1"/>
  <c r="K328" i="1" s="1"/>
  <c r="K329" i="1" s="1"/>
  <c r="K330" i="1" s="1"/>
  <c r="K331" i="1" s="1"/>
  <c r="K332" i="1" s="1"/>
  <c r="K333" i="1" s="1"/>
  <c r="K334" i="1" s="1"/>
  <c r="K335" i="1" s="1"/>
  <c r="K336" i="1" s="1"/>
  <c r="K337" i="1" s="1"/>
  <c r="K338" i="1" s="1"/>
  <c r="K339" i="1" s="1"/>
  <c r="K340" i="1" s="1"/>
  <c r="K341" i="1" s="1"/>
  <c r="K342" i="1" s="1"/>
  <c r="K343" i="1" s="1"/>
  <c r="K344" i="1" s="1"/>
  <c r="K345" i="1" s="1"/>
  <c r="K346" i="1" s="1"/>
  <c r="K347" i="1" s="1"/>
  <c r="K348" i="1" s="1"/>
  <c r="K349" i="1" s="1"/>
  <c r="K350" i="1" s="1"/>
  <c r="K351" i="1" s="1"/>
</calcChain>
</file>

<file path=xl/sharedStrings.xml><?xml version="1.0" encoding="utf-8"?>
<sst xmlns="http://schemas.openxmlformats.org/spreadsheetml/2006/main" count="1041" uniqueCount="710">
  <si>
    <t>Curva ABC</t>
  </si>
  <si>
    <t>Objeto:</t>
  </si>
  <si>
    <t>REFORMA DA PRAÇA AGENOR CARRILHO</t>
  </si>
  <si>
    <t>Município:</t>
  </si>
  <si>
    <t>Miranda/MS</t>
  </si>
  <si>
    <t>Local:</t>
  </si>
  <si>
    <t>RUA 13 DE JUNHO, N. 34</t>
  </si>
  <si>
    <t>BDI:</t>
  </si>
  <si>
    <t>SEM DESON. (22,22%),Material (15,27%)</t>
  </si>
  <si>
    <t>Prazo exec.:</t>
  </si>
  <si>
    <t>540 dias</t>
  </si>
  <si>
    <t>Sist./Ref.:</t>
  </si>
  <si>
    <t>AGESUL CIVIL PRÓPRIA sem Desoneração (jan/2025), SINAPI sem Desoneração (jan/2025), Boletim AGESUL Civil sem Desoneração (jan/2025)</t>
  </si>
  <si>
    <t>Serviços ligados diretamente ao orçamento</t>
  </si>
  <si>
    <t>Código</t>
  </si>
  <si>
    <t>Descrição</t>
  </si>
  <si>
    <t>Unidade</t>
  </si>
  <si>
    <t>Quantidade</t>
  </si>
  <si>
    <t>Custo Unitário</t>
  </si>
  <si>
    <t>Preço Unitário</t>
  </si>
  <si>
    <t>Total Custo Unitário</t>
  </si>
  <si>
    <t>Total Preço Unitário</t>
  </si>
  <si>
    <t>Porcentagem</t>
  </si>
  <si>
    <t>Porcentagem Acumulada</t>
  </si>
  <si>
    <t>21E0410031</t>
  </si>
  <si>
    <t>Assentamento com Reaproveitamento de 30% de Pedra Portuguesa Existente - Assentado  Sobre Argamassa Seca de Cimento e Areia, Traço 1:3, Rejuntado com Cimento Comum [REF. SINAPI 101090]</t>
  </si>
  <si>
    <t>m²</t>
  </si>
  <si>
    <t>12E0470046</t>
  </si>
  <si>
    <t>Fornecimento de Equipamentos e Instalação para Restauração da Fonte Luminosa</t>
  </si>
  <si>
    <t>un</t>
  </si>
  <si>
    <t>88788</t>
  </si>
  <si>
    <t>Revestimento cerâmico para paredes externas em pastilhas de porcelana 2,5 x 2,5 cm (placas de 30 x 30 cm), alinhadas a prumo. Af_02/2023</t>
  </si>
  <si>
    <t>12E0410031</t>
  </si>
  <si>
    <t>Poste de Aço Cônico Contínuo Reto, 4 Pétalas,  LED 4x100w, Altura 9m</t>
  </si>
  <si>
    <t>90780</t>
  </si>
  <si>
    <t>Mestre de obras com encargos complementares</t>
  </si>
  <si>
    <t>h</t>
  </si>
  <si>
    <t>0901000135</t>
  </si>
  <si>
    <t>Fornecimento, montagem e instalação de estrutura metálica, com ligação soldadas, inclusos perfis metálicos, chapa metálicas, mão de obra e transporte com guindalto - fornecimento e instalação</t>
  </si>
  <si>
    <t>kg</t>
  </si>
  <si>
    <t>20E0410140</t>
  </si>
  <si>
    <t>Instalação, Fornecimento e Transporte de Fachada em Chapa ACM, com Espessura de 3mm Conforme Projeto Arquitetônico</t>
  </si>
  <si>
    <t>0101001131</t>
  </si>
  <si>
    <t>Tapume com telha trapezoidal  em aço galvanizado, esp=0,50mm, estrutura em madeira não aparelhada (reaproveitamento da telha de 3x), incluso pintura latex externamente</t>
  </si>
  <si>
    <t>1101004202</t>
  </si>
  <si>
    <t>Guarda Corpo em aço inox 304 polido, tubo (pés e barra superior) de 2" e fechamento em tubo de 1/2" a cada 10cm - fornecimento e instalação</t>
  </si>
  <si>
    <t>95875</t>
  </si>
  <si>
    <t>Transporte com caminhão basculante de 10 m³, em via urbana pavimentada, dmt até 30 km (unidade: m3xkm). Af_07/2020</t>
  </si>
  <si>
    <t>m³.km</t>
  </si>
  <si>
    <t>97635</t>
  </si>
  <si>
    <t>Remoção de piso de bloco intertravado ou de pedra portuguesa, de forma manual, com reaproveitamento. Af_09/2023</t>
  </si>
  <si>
    <t>20E0410131</t>
  </si>
  <si>
    <t>Areia Fina Clara, para Quadras e Playground, Inclusive Transporte, Carga, Descarga e Espalhamento - E= 0,45cm</t>
  </si>
  <si>
    <t>95427</t>
  </si>
  <si>
    <t>Transporte com caminhão basculante de 18 m³, em via urbana pavimentada, adicional para dmt excedente a 30 km (unidade: m3xkm). Af_07/2020</t>
  </si>
  <si>
    <t>12E0470044</t>
  </si>
  <si>
    <t>Conjunto de Conectores, Hastes, Cabos e Parafusos para Equipamentos Elétricos de Fonte Ornamental - Fornecimento</t>
  </si>
  <si>
    <t>90777</t>
  </si>
  <si>
    <t>Engenheiro Civil de obra júnior com encargos complementares</t>
  </si>
  <si>
    <t>12E0410030</t>
  </si>
  <si>
    <t>Luminária Dupla Globo LED 2X70w em Poste H=2,00m (Luminária: MOD. SBD 216-GL), (Poste: SBP-852B/1-20G)</t>
  </si>
  <si>
    <t>13E0440020</t>
  </si>
  <si>
    <t>Fornecimento de Tubos e Conexões para Fonte Interativa</t>
  </si>
  <si>
    <t>21E0410033</t>
  </si>
  <si>
    <t>Pedra Dolomita Nº 3, Tamanho de 4 a 6cm - Fornecimento e Colocação</t>
  </si>
  <si>
    <t>Kg</t>
  </si>
  <si>
    <t>103330</t>
  </si>
  <si>
    <t>Alvenaria de vedação de blocos cerâmicos furados na horizontal de 11,5x19x19 cm (espessura 11,5 cm) e argamassa de assentamento com preparo em betoneira. Af_12/2021</t>
  </si>
  <si>
    <t>103946</t>
  </si>
  <si>
    <t>Plantio de grama esmeralda ou são carlos ou curitibana, em placas. Af_07/2024</t>
  </si>
  <si>
    <t>0201002161</t>
  </si>
  <si>
    <t xml:space="preserve">Locação de caçamba (4m³) (7 dias)
</t>
  </si>
  <si>
    <t>11E0440027</t>
  </si>
  <si>
    <t>Janela Maxim-ar em  Alumínio com Acabamento Anodizado Fosco na Cor Preta/Branca, com Contramarco, Inclusive Vidro E=6mm - Fornecimento e Instalação</t>
  </si>
  <si>
    <t>20E0410130</t>
  </si>
  <si>
    <t>Letreiro em ACM, Conforme Projeto Arquitetônico</t>
  </si>
  <si>
    <t>92990</t>
  </si>
  <si>
    <t>Cabo de cobre flexível isolado, 70 mm², anti-chama 0,6/1,0 kv, para rede enterrada de distribuição de energia elétrica - fornecimento e instalação. Af_12/2021</t>
  </si>
  <si>
    <t>m</t>
  </si>
  <si>
    <t>20E0410129</t>
  </si>
  <si>
    <t>Reforma em Banco de Concreto, com Pintura</t>
  </si>
  <si>
    <t>01EMT10117</t>
  </si>
  <si>
    <t>Parquinho com Diversos Brinquedos Inclusive Escorregador</t>
  </si>
  <si>
    <t>20E0410138</t>
  </si>
  <si>
    <t>Mesa de Jogos com 4 Bancos, Tampo de Mesa em Marmorite Armado , na Cor Natural, Tendo no Centro Tabuleiro de Xadrez em Marmorite nas Cores Branca e Preta, Pés(Mesa e Bancos) de Concreto Armado - Fornecimento e Colocação [REF. EMOP - 09.014.0015-0]</t>
  </si>
  <si>
    <t>95305</t>
  </si>
  <si>
    <t>Textura acrílica, aplicação manual em parede, uma demão. Af_04/2023</t>
  </si>
  <si>
    <t>87775</t>
  </si>
  <si>
    <t>Emboço ou massa única em argamassa traço 1:2:8, preparo mecânico com betoneira 400 l, aplicada manualmente em panos de fachada com presença de vãos, espessura de 25 mm. Af_08/2022</t>
  </si>
  <si>
    <t>100982</t>
  </si>
  <si>
    <t>Carga, manobra e descarga de entulho em caminhão basculante 10 m³ - carga com escavadeira hidráulica  (caçamba de 0,80 m³ / 111 hp) e descarga livre (unidade: m3). Af_07/2020</t>
  </si>
  <si>
    <t>m³</t>
  </si>
  <si>
    <t>94216</t>
  </si>
  <si>
    <t>Telhamento com telha metálica termoacústica e = 30 mm, com até 2 águas, incluso içamento. Af_07/2019</t>
  </si>
  <si>
    <t>103261</t>
  </si>
  <si>
    <t>Ar condicionado split inverter, piso teto, 36000 btu/h, ciclo frio - fornecimento e instalação. Af_11/2021_pse</t>
  </si>
  <si>
    <t>98509</t>
  </si>
  <si>
    <t>Plantio de arbusto ou  cerca viva. Af_07/2024</t>
  </si>
  <si>
    <t>17E0410035</t>
  </si>
  <si>
    <t>Revestimento Cerâmico para Paredes Internas com Placas Tipo Porcelanato de Dimensões 60X60 cm Aplicadas na Altura Interna das Paredes [REF. SINAPI 104612]</t>
  </si>
  <si>
    <t>1701000117</t>
  </si>
  <si>
    <t>Regularização de base para revestimento de piso paviflex, granilite ou cerâmica, empregando argamassa de cimento e areia no traço 1:3, na(s) espessura(s):- 3 cm</t>
  </si>
  <si>
    <t>1201009018</t>
  </si>
  <si>
    <t>Entrada de serviço, em baixa tensão, com caixa de medição instalada em mureta de alvenaria (1 1/2 vez), medindo (1,20 x 2,10)m, conforme padrão Energisa, na(s) especificação(ões):- Trifásico de 52,24 a 75,0 KW</t>
  </si>
  <si>
    <t>2201000010</t>
  </si>
  <si>
    <t>Limpeza final da obra</t>
  </si>
  <si>
    <t>103314</t>
  </si>
  <si>
    <t>Instalação de pergolado de madeira, em maçaranduba, angelim ou equivalente da região, fixado com concreto sobre piso de concreto existente. Af_11/2021</t>
  </si>
  <si>
    <t>98520</t>
  </si>
  <si>
    <t>Aplicação de adubo em solo. Af_07/2024</t>
  </si>
  <si>
    <t>20E0410128</t>
  </si>
  <si>
    <t>Gradil em Metalon, H=1,000m, Inclusive Chumbamento em Mureta Existente, Pintura em Fundo Anticorrosivo (2 Demãos) e Esmalte em 2 Demãos</t>
  </si>
  <si>
    <t>94990</t>
  </si>
  <si>
    <t>Execução de passeio (calçada) ou piso de concreto com concreto moldado in loco, feito em obra, acabamento convencional, não armado. Af_08/2022</t>
  </si>
  <si>
    <t>91928</t>
  </si>
  <si>
    <t>Cabo de cobre flexível isolado, 4 mm², anti-chama 450/750 v, para circuitos terminais - fornecimento e instalação. Af_03/2023</t>
  </si>
  <si>
    <t>97083</t>
  </si>
  <si>
    <t>Compactação mecânica de solo para execução de radier, piso de concreto ou laje sobre solo, com compactador de solos a percussão. Af_09/2021</t>
  </si>
  <si>
    <t>95877</t>
  </si>
  <si>
    <t>Transporte com caminhão basculante de 18 m³, em via urbana pavimentada, dmt até 30 km (unidade: m3xkm). Af_07/2020</t>
  </si>
  <si>
    <t>97886</t>
  </si>
  <si>
    <t>Caixa enterrada elétrica retangular, em alvenaria com tijolos cerâmicos maciços, fundo com brita, dimensões internas: 0,3x0,3x0,3 m. Af_12/2020</t>
  </si>
  <si>
    <t>01EMT10116</t>
  </si>
  <si>
    <t>Parquinho de Madeira com Diversos Brinquedos</t>
  </si>
  <si>
    <t>97668</t>
  </si>
  <si>
    <t>Eletroduto flexível corrugado, pead, dn 63 (2"), para rede enterrada de distribuição de energia elétrica - fornecimento e instalação. Af_12/2021</t>
  </si>
  <si>
    <t>94965</t>
  </si>
  <si>
    <t>Concreto fck = 25mpa, traço 1:2,3:2,7 (em massa seca de cimento/ areia média/ brita 1) - preparo mecânico com betoneira 400 l. Af_05/2021</t>
  </si>
  <si>
    <t>101166</t>
  </si>
  <si>
    <t>Alvenaria de embasamento com bloco estrutural de cerâmica, de 14x19x29cm e argamassa de assentamento com preparo em betoneira. Af_05/2020</t>
  </si>
  <si>
    <t>0101001161</t>
  </si>
  <si>
    <t>Execução de sanitario e vestiario em canteiro de obras, fora da projeção da laje, em chapa de madeira compensada, não incluso mobiliario</t>
  </si>
  <si>
    <t>0701000109</t>
  </si>
  <si>
    <t>Impermeabilização com revestimento semi-flexível viaplus 1000, Viapol ou similar, consumo de 2kg/m2</t>
  </si>
  <si>
    <t>102253</t>
  </si>
  <si>
    <t>Divisoria sanitária, tipo cabine, em granito cinza polido, esp = 3cm, assentado com argamassa colante ac iii-e, exclusive ferragens. Af_01/2021</t>
  </si>
  <si>
    <t>20E0410139</t>
  </si>
  <si>
    <t>Instalação de Letreiro em Aço Inox, Chapa N. 22, Recortado, H=30cm, por Letra - Fornecimento e Instalação</t>
  </si>
  <si>
    <t>94994</t>
  </si>
  <si>
    <t>Execução de passeio (calçada) ou piso de concreto com concreto moldado in loco, feito em obra, acabamento convencional, espessura 8 cm, armado. Af_08/2022</t>
  </si>
  <si>
    <t>101965</t>
  </si>
  <si>
    <t>Peitoril linear em granito ou mármore, l = 15cm, comprimento de até 2m, assentado com argamassa 1:6 com aditivo. Af_11/2020</t>
  </si>
  <si>
    <t>0101001141</t>
  </si>
  <si>
    <t>Execução de escritório em canteiro de obras, fora da projeção da laje, em chapa de madeira compensada, não incluso mobiliario e equipamentos</t>
  </si>
  <si>
    <t>20E0410136</t>
  </si>
  <si>
    <t>Restauração Completa de Gradil Metálico Existente Instalado Sobre Mureta de Alvenaria, com Lixamento, Pintura, Retirada e Restauração de Trechos Danificados - Fornecimento e Execução</t>
  </si>
  <si>
    <t>0101001247</t>
  </si>
  <si>
    <t>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</t>
  </si>
  <si>
    <t>100575</t>
  </si>
  <si>
    <t>Regularização de superfícies com motoniveladora. Af_09/2024</t>
  </si>
  <si>
    <t>1101004220</t>
  </si>
  <si>
    <t>Corrimão duplo central em aço INOX 304 polido, com alturas de H=0,70 e H=0,92 em tubo de 1.1/2", fixados em pilaretes com tubo de 2", em ambos os lados - fornecimento e instalação</t>
  </si>
  <si>
    <t>100899</t>
  </si>
  <si>
    <t>Estaca escavada mecanicamente, sem fluido estabilizante, com 25cm de diâmetro, concreto lançado manualmente (exclusive mobilização e desmobilização). Af_01/2020_pa</t>
  </si>
  <si>
    <t>89512</t>
  </si>
  <si>
    <t>Tubo pvc, série r, água pluvial, dn 100 mm, fornecido e instalado em ramal de encaminhamento. Af_06/2022</t>
  </si>
  <si>
    <t>91930</t>
  </si>
  <si>
    <t>Cabo de cobre flexível isolado, 6 mm², anti-chama 450/750 v, para circuitos terminais - fornecimento e instalação. Af_03/2023</t>
  </si>
  <si>
    <t>102494</t>
  </si>
  <si>
    <t>Pintura de piso com tinta epóxi, aplicação manual, 2 demãos, incluso primer epóxi. Af_05/2021</t>
  </si>
  <si>
    <t>20E0410134</t>
  </si>
  <si>
    <t>Instalação de Gaiola Labirinto Metálica em Tubos de Aço Carbono, Instalada Sobre Piso de Concreto Existente</t>
  </si>
  <si>
    <t>88485</t>
  </si>
  <si>
    <t>Fundo selador acrílico, aplicação manual em parede, uma demão. Af_04/2023</t>
  </si>
  <si>
    <t>98054</t>
  </si>
  <si>
    <t>Tanque séptico circular, em concreto pré-moldado, diâmetro interno = 1,88 m, altura interna = 2,50 m, volume útil: 6245,8 l (para 32 contribuintes). Af_12/2020_pa</t>
  </si>
  <si>
    <t>98535</t>
  </si>
  <si>
    <t>Poda em altura de árvore com diâmetro de tronco maior ou igual a 0,60 m. Af_03/2024</t>
  </si>
  <si>
    <t>94263</t>
  </si>
  <si>
    <t>Guia (meio-fio) concreto, moldada  in loco  em trecho reto com extrusora, 13 cm base x 22 cm altura. Af_01/2024</t>
  </si>
  <si>
    <t>104951</t>
  </si>
  <si>
    <t>Massa única, em argamassa traço 1:2:8, preparo mecânico, aplicada manualmente em paredes internas de ambientes com área maior que 10m², e = 17,5mm, com taliscas. Af_03/2024</t>
  </si>
  <si>
    <t>2001003023</t>
  </si>
  <si>
    <t>Bancada de granito cinza Andorinha, Corumbá e outro equivalentes, acabamento simples, frontão com 10cm, incluso Mão Francesa</t>
  </si>
  <si>
    <t>90845</t>
  </si>
  <si>
    <t>Kit de porta de madeira para pintura, semi-oca (pesada ou superpesada), padrão médio, 80x210cm, espessura de 3,5cm, itens inclusos: dobradiças, montagem e instalação do batente, fechadura com execução do furo - fornecimento e instalação. Af_12/2019</t>
  </si>
  <si>
    <t>102688</t>
  </si>
  <si>
    <t>Dreno espinha de peixe (seção 0,40 x 0,40 m), com tubo de pead corrugado perfurado, dn 100 mm, enchimento com areia, inclusive conexões. Af_07/2021</t>
  </si>
  <si>
    <t>0201001024</t>
  </si>
  <si>
    <t>Demolição manual de piso cimentado, inclusive lastro de concreto</t>
  </si>
  <si>
    <t>92443</t>
  </si>
  <si>
    <t>Montagem e desmontagem de fôrma de pilares retangulares e estruturas similares, pé-direito simples, em chapa de madeira compensada plastificada, 18 utilizações. Af_09/2020</t>
  </si>
  <si>
    <t>20E0410142</t>
  </si>
  <si>
    <t>Madeira Plástica, Cor Ipê, Estilo Ripado Horizontal E=5cm, com Espaçamento de 10cm Entre as Linhas, Instalada até a Altura de 1,90m do Piso - Fornecimento e Instalação</t>
  </si>
  <si>
    <t>103670</t>
  </si>
  <si>
    <t>LANÇAMENTO COM USO DE BALDES, ADENSAMENTO E ACABAMENTO DE CONCRETO EM ESTRUTURAS. AF_02/2022</t>
  </si>
  <si>
    <t>92479</t>
  </si>
  <si>
    <t>Montagem e desmontagem de fôrma de viga, escoramento com garfo de madeira, pé-direito simples, em chapa de madeira plastificada, 18 utilizações. Af_09/2020</t>
  </si>
  <si>
    <t>0101001146</t>
  </si>
  <si>
    <t>Execução de almoxarifado em canteiro de obras, fora da projeção da laje, em chapa de madeira compensada, não incluso mobiliario e equipamentos</t>
  </si>
  <si>
    <t>91341</t>
  </si>
  <si>
    <t>Porta em alumínio de abrir tipo veneziana com guarnição, fixação com parafusos - fornecimento e instalação. Af_12/2019</t>
  </si>
  <si>
    <t>99059</t>
  </si>
  <si>
    <t>Locação convencional de obra, utilizando gabarito de tábuas corridas pontaletadas a cada 2,00m -  2 utilizações. Af_03/2024</t>
  </si>
  <si>
    <t>97902</t>
  </si>
  <si>
    <t>Caixa enterrada hidráulica retangular em alvenaria com tijolos cerâmicos maciços, dimensões internas: 0,6x0,6x0,6 m para rede de esgoto. Af_12/2020</t>
  </si>
  <si>
    <t>92761</t>
  </si>
  <si>
    <t>Armação de pilar ou viga de estrutura convencional de concreto armado utilizando aço ca-50 de 8,0 mm - montagem. Af_06/2022</t>
  </si>
  <si>
    <t>13E0440019</t>
  </si>
  <si>
    <t>Estrutura de Madeira para Apoio de Caixa D'Água Apoiada em Laje até 500l [REF. SINAPI 98461]</t>
  </si>
  <si>
    <t>103689</t>
  </si>
  <si>
    <t>Fornecimento e instalação de placa de obra com chapa galvanizada e estrutura de madeira. Af_03/2022_ps</t>
  </si>
  <si>
    <t>92759</t>
  </si>
  <si>
    <t>Armação de pilar ou viga de estrutura convencional de concreto armado utilizando aço ca-60 de 5,0 mm - montagem. Af_06/2022</t>
  </si>
  <si>
    <t>100758</t>
  </si>
  <si>
    <t>Pintura com tinta alquídica de acabamento (esmalte sintético acetinado) aplicada a rolo ou pincel sobre superfícies metálicas (exceto perfil) executado em obra (02 demãos). Af_01/2020</t>
  </si>
  <si>
    <t>87262</t>
  </si>
  <si>
    <t>Revestimento cerâmico para piso com placas tipo porcelanato de dimensões 60x60 cm aplicada em ambientes de área entre 5 m² e 10 m². Af_02/2023_pe</t>
  </si>
  <si>
    <t>92762</t>
  </si>
  <si>
    <t>Armação de pilar ou viga de estrutura convencional de concreto armado utilizando aço ca-50 de 10,0 mm - montagem. Af_06/2022</t>
  </si>
  <si>
    <t>91935</t>
  </si>
  <si>
    <t>Cabo de cobre flexível isolado, 16 mm², anti-chama 0,6/1,0 kv, para circuitos terminais - fornecimento e instalação. Af_03/2023</t>
  </si>
  <si>
    <t>92580</t>
  </si>
  <si>
    <t>Trama de aço composta por terças para telhados de até 2 águas para telha ondulada de fibrocimento, metálica, plástica ou termoacústica, incluso transporte vertical. Af_07/2019</t>
  </si>
  <si>
    <t>0101003100</t>
  </si>
  <si>
    <t>Instalações provisórias de luz e força para obras de porte pequeno</t>
  </si>
  <si>
    <t>1101002010</t>
  </si>
  <si>
    <t>Porta em chapa vincada - 1 folha, inclusive acabamento e ferragens - anexo A-045 (Esq.)</t>
  </si>
  <si>
    <t>1501000100</t>
  </si>
  <si>
    <t>Chapisco para paredes externas e internas com argamassa de cimento e areia no traço 1:3</t>
  </si>
  <si>
    <t>87549</t>
  </si>
  <si>
    <t>Emboço, em argamassa traço 1:2:8, preparo mecânico, aplicado manualmente em paredes internas de ambientes com área entre 5m² e 10m², e = 10mm, com taliscas. Af_03/2024</t>
  </si>
  <si>
    <t>98062</t>
  </si>
  <si>
    <t>Sumidouro circular, em concreto pré-moldado, diâmetro interno = 1,88 m, altura interna = 2,00 m, área de infiltração: 13,1 m² (para 5 contribuintes). Af_12/2020_pa</t>
  </si>
  <si>
    <t>02E0410059</t>
  </si>
  <si>
    <t>Retirada de Grades de Ferro, Guarda-Corpo e Corrimão [REF. SBC 022194]</t>
  </si>
  <si>
    <t>95241</t>
  </si>
  <si>
    <t>Lastro de concreto magro, aplicado em pisos, lajes sobre solo ou radiers, espessura de 5 cm. Af_01/2024</t>
  </si>
  <si>
    <t>88497</t>
  </si>
  <si>
    <t>Emassamento com massa látex, aplicação em parede, duas demãos, lixamento manual. Af_04/2023</t>
  </si>
  <si>
    <t>90846</t>
  </si>
  <si>
    <t>Kit de porta de madeira para pintura, semi-oca (pesada ou superpesada), padrão médio, 90x210cm, espessura de 3,5cm, itens inclusos: dobradiças, montagem e instalação do batente, fechadura com execução do furo - fornecimento e instalação. Af_12/2019</t>
  </si>
  <si>
    <t>0401002000</t>
  </si>
  <si>
    <t>Aterro mecanizado de solo, com aquisição de terra, incluso compactação com rolo compactador de pneus</t>
  </si>
  <si>
    <t>1401000108</t>
  </si>
  <si>
    <t>Escavação (manual) de valas, para assentamento de tubos, com diâmetros até 4"</t>
  </si>
  <si>
    <t>20E0410125</t>
  </si>
  <si>
    <t>Bomba 1CV para Sistemas de Piscina, Inclusive Filtro, para até 113.000 Litros</t>
  </si>
  <si>
    <t>1301001070</t>
  </si>
  <si>
    <t>Reaterro (manual) de valas</t>
  </si>
  <si>
    <t>91933</t>
  </si>
  <si>
    <t>Cabo de cobre flexível isolado, 10 mm², anti-chama 0,6/1,0 kv, para circuitos terminais - fornecimento e instalação. Af_03/2023</t>
  </si>
  <si>
    <t>06E0420002</t>
  </si>
  <si>
    <t>Mobilização e Desmobilização de Equipamento para Perfuração de Solo - Fornecimento e Instalação</t>
  </si>
  <si>
    <t>94991</t>
  </si>
  <si>
    <t>Execução de passeio (calçada) ou piso de concreto com concreto moldado in loco, usinado c20, acabamento convencional, não armado. Af_08/2022</t>
  </si>
  <si>
    <t>87263</t>
  </si>
  <si>
    <t>Revestimento cerâmico para piso com placas tipo porcelanato de dimensões 60x60 cm aplicada em ambientes de área maior que 10 m². Af_02/2023_pe</t>
  </si>
  <si>
    <t>1801000120</t>
  </si>
  <si>
    <t>Espelho cristal, espessura 4mm fixado com botão francês de plástico cromado, parafuso e bucha, sem moldura - fornecimento e instalação</t>
  </si>
  <si>
    <t>94228</t>
  </si>
  <si>
    <t>Calha em chapa de aço galvanizado número 24, desenvolvimento de 50 cm, incluso transporte vertical. Af_07/2019</t>
  </si>
  <si>
    <t>96113</t>
  </si>
  <si>
    <t>Forro em placas de gesso, para ambientes comerciais. Af_08/2023_ps</t>
  </si>
  <si>
    <t>17E0410036</t>
  </si>
  <si>
    <t>Revestimento Cerâmico para Paredes Internas com Placas Tipo Porcelanato de Dimensões 60X60 cm Aplicadas na Altura Inteira das Paredes [REF. SINAPI 104612]</t>
  </si>
  <si>
    <t>0101002100</t>
  </si>
  <si>
    <t>Instalação provisória de água e esgoto para obras de porte pequeno</t>
  </si>
  <si>
    <t>97634</t>
  </si>
  <si>
    <t>Demolição de revestimento cerâmico, de forma mecanizada com martelete, sem reaproveitamento. Af_09/2023</t>
  </si>
  <si>
    <t>87261</t>
  </si>
  <si>
    <t>Revestimento cerâmico para piso com placas tipo porcelanato de dimensões 60x60 cm aplicada em ambientes de área menor que 5 m². Af_02/2023_pe</t>
  </si>
  <si>
    <t>96486</t>
  </si>
  <si>
    <t>Forro em réguas de pvc, liso, para ambientes comerciais, inclusive estrutura bidirecional de fixação. Af_08/2023_ps</t>
  </si>
  <si>
    <t>2401001017</t>
  </si>
  <si>
    <t>Torneira para lavatório de mesa Pressmatic Benefit REF.00490706 da DOCOL ou similar</t>
  </si>
  <si>
    <t>105023</t>
  </si>
  <si>
    <t>Verga moldada in loco em concreto, espessura de *15* cm. Af_03/2024</t>
  </si>
  <si>
    <t>20E0410135</t>
  </si>
  <si>
    <t>Instalação de Gangorra Simples Metálica em Tubos de Aço Carbono, Instalada Sobre Solo</t>
  </si>
  <si>
    <t>94651</t>
  </si>
  <si>
    <t>Tubo, pvc, soldável, de 50mm, instalado em reservação predial de água - fornecimento e instalação. Af_04/2024</t>
  </si>
  <si>
    <t>88489</t>
  </si>
  <si>
    <t>Pintura látex acrílica premium, aplicação manual em paredes, duas demãos. Af_04/2023</t>
  </si>
  <si>
    <t>98052</t>
  </si>
  <si>
    <t>Tanque séptico circular, em concreto pré-moldado, diâmetro interno = 1,10 m, altura interna = 2,50 m, volume útil: 2138,2 l (para 5 contribuintes). Af_12/2020_pa</t>
  </si>
  <si>
    <t>1101002032</t>
  </si>
  <si>
    <t>Escada marinheiro sem guarda corpo, inclusive fundo anticorrosivo 2 demãos - anexo A-058 (Esq.)</t>
  </si>
  <si>
    <t>90406</t>
  </si>
  <si>
    <t>Massa única, em argamassa traço 1:2:8, preparo mecânico, aplicada manualmente em teto, e = 17,5mm, com taliscas. Af_03/2024</t>
  </si>
  <si>
    <t>20E0410133</t>
  </si>
  <si>
    <t>Instalação de Gira-Gira Metálico em Tubos de Aço Carbono, Instalado Sobre Solo [REF. SINAPI 103204]</t>
  </si>
  <si>
    <t>102608</t>
  </si>
  <si>
    <t>Caixa d´água em polietileno, 1500 litros - fornecimento e instalação. Af_06/2021</t>
  </si>
  <si>
    <t>20E0410132</t>
  </si>
  <si>
    <t>Instalação de Escorregador Metálico em Tubos e Chapas de Aço Carbono, Instalado Sobre Solo [REF. SINAPI 103201]</t>
  </si>
  <si>
    <t>96121</t>
  </si>
  <si>
    <t>Acabamentos para forro (roda-forro em perfil metálico e plástico). Af_08/2023</t>
  </si>
  <si>
    <t>96534</t>
  </si>
  <si>
    <t>Fabricação, montagem e desmontagem de fôrma para bloco de coroamento, em madeira serrada, e=25 mm, 4 utilizações. Af_01/2024</t>
  </si>
  <si>
    <t>1701000109</t>
  </si>
  <si>
    <t>Rodapé de sobrepor tipo porcelanato acetinado, linha Madri, borda retificada, da Delta ou similar, h=10cm, assentado com argamassa idem ao piso</t>
  </si>
  <si>
    <t>1701000116</t>
  </si>
  <si>
    <t>Regularização sarrafeada para revestimento de piso com argamassa de cimento e areia no traço 1:3, na(s) espessura(s):- 2 cm</t>
  </si>
  <si>
    <t>89402</t>
  </si>
  <si>
    <t>Tubo, pvc, soldável, de 25mm, instalado em ramal de distribuição de água - fornecimento e instalação. Af_06/2022</t>
  </si>
  <si>
    <t>91926</t>
  </si>
  <si>
    <t>Cabo de cobre flexível isolado, 2,5 mm², anti-chama 450/750 v, para circuitos terminais - fornecimento e instalação. Af_03/2023</t>
  </si>
  <si>
    <t>94231</t>
  </si>
  <si>
    <t>Rufo em chapa de aço galvanizado número 24, corte de 25 cm, incluso transporte vertical. Af_07/2019</t>
  </si>
  <si>
    <t>102498</t>
  </si>
  <si>
    <t>Pintura de meio-fio com tinta branca a base de cal (caiação). Af_05/2021</t>
  </si>
  <si>
    <t>0101002121</t>
  </si>
  <si>
    <t>Sumidouro circular em concreto pré-moldado armado, diâmetro interno = 1,00m, altura externa = 2,00m, rejuntada com argamassa no traço 1:3 (em volume de cimento e areia úmida) com adição de impermeabilizante, inclusive tampa pré-moldada</t>
  </si>
  <si>
    <t>96536</t>
  </si>
  <si>
    <t>Fabricação, montagem e desmontagem de fôrma para viga baldrame, em madeira serrada, e=25 mm, 4 utilizações. Af_01/2024</t>
  </si>
  <si>
    <t>95470</t>
  </si>
  <si>
    <t>Vaso sanitario sifonado convencional com louça branca, incluso conjunto de ligação para bacia sanitária ajustável - fornecimento e instalação. Af_01/2020</t>
  </si>
  <si>
    <t>95472</t>
  </si>
  <si>
    <t>Vaso sanitário sifonado convencional para pcd sem furo frontal com louça branca sem assento, incluso conjunto de ligação para bacia sanitária ajustável - fornecimento e instalação. Af_01/2020</t>
  </si>
  <si>
    <t>100868</t>
  </si>
  <si>
    <t>Barra de apoio reta, em aço inox polido, comprimento 80 cm, fixada na parede - fornecimento e instalação. Af_01/2020</t>
  </si>
  <si>
    <t>12E0450023</t>
  </si>
  <si>
    <t>Dispositivo DPS, Classe II, 1 Polo, Tensão Máxima de 175 V, Corrente Máxima de *8* KA (Tipo AC) - Fornecimento e Instalação</t>
  </si>
  <si>
    <t>102168</t>
  </si>
  <si>
    <t>Instalação de vidro liso incolor, e = 8 mm, em esquadria de alumínio ou pvc, fixado com baguete. Af_01/2021_ps</t>
  </si>
  <si>
    <t>101632</t>
  </si>
  <si>
    <t>Relé fotoelétrico para comando de iluminação externa 1000 w - fornecimento e instalação. Af_08/2020</t>
  </si>
  <si>
    <t>21E0410032</t>
  </si>
  <si>
    <t>Casca de Pinus - Fornecimento e Colocação [REF. ORSE 8774]</t>
  </si>
  <si>
    <t>96545</t>
  </si>
  <si>
    <t>Armação de bloco utilizando aço ca-50 de 8 mm - montagem. Af_01/2024</t>
  </si>
  <si>
    <t>88431</t>
  </si>
  <si>
    <t>Aplicação manual de pintura com tinta texturizada acrílica em paredes externas de casas, duas cores. Af_03/2024</t>
  </si>
  <si>
    <t>101906</t>
  </si>
  <si>
    <t>Extintor de incêndio portátil com carga de co2 de 4 kg, classe bc - fornecimento e instalação. Af_10/2020_pe</t>
  </si>
  <si>
    <t>89712</t>
  </si>
  <si>
    <t>Tubo pvc, serie normal, esgoto predial, dn 50 mm, fornecido e instalado em ramal de descarga ou ramal de esgoto sanitário. Af_08/2022</t>
  </si>
  <si>
    <t>1201005010</t>
  </si>
  <si>
    <t>Quadro de distribuição de Energia de embutir, barramento trifásico 150A, capacidade para 16 módulos DIN da Cemar ou similar - fornecimento e instalação</t>
  </si>
  <si>
    <t>91854</t>
  </si>
  <si>
    <t>Eletroduto flexível corrugado, pvc, dn 25 mm (3/4"), para circuitos terminais, instalado em parede - fornecimento e instalação. Af_03/2023</t>
  </si>
  <si>
    <t>91942</t>
  </si>
  <si>
    <t>Caixa retangular 4" x 4" alta (2,00 m do piso), pvc, instalada em parede - fornecimento e instalação. Af_03/2023</t>
  </si>
  <si>
    <t>104796</t>
  </si>
  <si>
    <t>Demolição de guias, sarjetas ou sarjetões, de forma mecanizada, sem reaproveitamento. Af_09/2023</t>
  </si>
  <si>
    <t>0701000119</t>
  </si>
  <si>
    <t>Impermeabilização de lajes e marquises utilizando Viapol laje alumínio 3mm da Viapol ou similar e pintura asfáltica primer (uma demão) - fornecimento e aplicação</t>
  </si>
  <si>
    <t>1201005014</t>
  </si>
  <si>
    <t xml:space="preserve">	Quadro de distribuição de Energia de embutir, barramento trifásico de 150A, capacidade para 42 módulos DIN da Cemar ou similar - fornecimento e instalação</t>
  </si>
  <si>
    <t>98557</t>
  </si>
  <si>
    <t>Impermeabilização de superfície com emulsão asfáltica, 2 demãos. Af_09/2023</t>
  </si>
  <si>
    <t>105029</t>
  </si>
  <si>
    <t>Contraverga moldada in loco em concreto, espessura de *15* cm. Af_03/2024</t>
  </si>
  <si>
    <t>101896</t>
  </si>
  <si>
    <t>Disjuntor termomagnético tripolar , corrente nominal de 200a - fornecimento e instalação. Af_10/2020</t>
  </si>
  <si>
    <t>89714</t>
  </si>
  <si>
    <t>Tubo pvc, serie normal, esgoto predial, dn 100 mm, fornecido e instalado em ramal de descarga ou ramal de esgoto sanitário. Af_08/2022</t>
  </si>
  <si>
    <t>2401002010</t>
  </si>
  <si>
    <t>Barra de apoio reta, em aço inox polido, comprimento de 40cm, diâmetro mínimo de 3cm</t>
  </si>
  <si>
    <t>20E0410141</t>
  </si>
  <si>
    <t xml:space="preserve">Placa de Inauguração Metálica, *40* cm X *60* CM - Fornecimento e Instalação  </t>
  </si>
  <si>
    <t>98505</t>
  </si>
  <si>
    <t>Plantio de forração. Af_07/2024</t>
  </si>
  <si>
    <t>1201001001</t>
  </si>
  <si>
    <t xml:space="preserve">Luminaria tipo plafon com painel LED, 30x30cm, embutir, potência de 24w, 4000k, luz neutra, Elgin ou similar - fornecimento e instalação	
</t>
  </si>
  <si>
    <t>2501000210</t>
  </si>
  <si>
    <t>Switch 10/100 base TX 24 portas - fornecimento e instalação</t>
  </si>
  <si>
    <t>89713</t>
  </si>
  <si>
    <t>Tubo pvc, serie normal, esgoto predial, dn 75 mm, fornecido e instalado em ramal de descarga ou ramal de esgoto sanitário. Af_08/2022</t>
  </si>
  <si>
    <t>0601004036</t>
  </si>
  <si>
    <t>Laje pré-fabricada protendida beta 12, (8cm de trilho + 4cm de capa), concreto usinado bombeado FCK=25,0mpa, cons.=0,0441m³/m², EPS/Cerâmica H8-40, intereixo 40cm, sobrec.=340kg/m², vãos até 4,60m, viguetas 5 fios de aço (excl. esc. e ferragens)</t>
  </si>
  <si>
    <t>99253</t>
  </si>
  <si>
    <t>Caixa enterrada hidráulica retangular em alvenaria com tijolos cerâmicos maciços, dimensões internas: 0,6x0,6x0,6 m para rede de drenagem. Af_12/2020</t>
  </si>
  <si>
    <t>101963</t>
  </si>
  <si>
    <t>Laje pré-moldada unidirecional, biapoiada, para piso, enchimento em cerâmica, vigota convencional, altura total da laje (enchimento+capa) = (8+4). Af_11/2020_pa</t>
  </si>
  <si>
    <t>95576</t>
  </si>
  <si>
    <t>Montagem de armadura de estacas, diâmetro = 8,0 mm. Af_09/2021_ps</t>
  </si>
  <si>
    <t>20E0410126</t>
  </si>
  <si>
    <t>Dispositivo Bocal de Aspiração 50mm, em Inox -Fornecimento e Instalação</t>
  </si>
  <si>
    <t>1301003015</t>
  </si>
  <si>
    <t>Torneira cromada com bico para jardim/tanque 1/2" ou 3/4" (ref.1153)</t>
  </si>
  <si>
    <t>2401001015</t>
  </si>
  <si>
    <t>Acabamento para válvula de descarga Hydra Eco Conforto cromado ref. 4900.C.Conf da Deca ou similar - fornecimento e instalação</t>
  </si>
  <si>
    <t>92267</t>
  </si>
  <si>
    <t>Fabricação de fôrma para lajes, em chapa de madeira compensada resinada, e = 17 mm. Af_09/2020</t>
  </si>
  <si>
    <t>94264</t>
  </si>
  <si>
    <t>Guia (meio-fio) concreto, moldada  in loco  em trecho curvo com extrusora, 13 cm base x 22 cm altura. Af_01/2024</t>
  </si>
  <si>
    <t>101881</t>
  </si>
  <si>
    <t>Quadro de distribuição de energia em chapa de aço galvanizado, de embutir, com barramento trifásico, para 40 disjuntores din 100a - fornecimento e instalação. Af_10/2020</t>
  </si>
  <si>
    <t>102623</t>
  </si>
  <si>
    <t>Caixa d´água em polietileno, 1000 litros (inclusos tubos, conexões e torneira de bóia) - fornecimento e instalação. Af_06/2021</t>
  </si>
  <si>
    <t>89584</t>
  </si>
  <si>
    <t>Joelho 90 graus, pvc, serie r, água pluvial, dn 100 mm, junta elástica, fornecido e instalado em condutores verticais de águas pluviais. Af_06/2022</t>
  </si>
  <si>
    <t>100867</t>
  </si>
  <si>
    <t>Barra de apoio reta, em aço inox polido, comprimento 70 cm, fixada na parede - fornecimento e instalação. Af_01/2020</t>
  </si>
  <si>
    <t>98695</t>
  </si>
  <si>
    <t>Soleira em mármore, largura 15 cm, espessura 2,0 cm. Af_09/2020</t>
  </si>
  <si>
    <t>88488</t>
  </si>
  <si>
    <t>Pintura látex acrílica premium, aplicação manual em teto, duas demãos. Af_04/2023</t>
  </si>
  <si>
    <t>100874</t>
  </si>
  <si>
    <t>Puxador para pcd, fixado na porta - fornecimento e instalação. Af_01/2020</t>
  </si>
  <si>
    <t>1301003066</t>
  </si>
  <si>
    <t>Torneira para lavatório de acionamento hidromecânico, fechamento automático, acabamento L.C., pressmatic mesa compact, ref.17160606, 1/2" da Docol ou similar</t>
  </si>
  <si>
    <t>1601000100</t>
  </si>
  <si>
    <t>Chapisco para teto com argamassa de cimento e areia no traço 1:3</t>
  </si>
  <si>
    <t>96543</t>
  </si>
  <si>
    <t>Armação de bloco utilizando aço ca-60 de 5 mm - montagem. Af_01/2024</t>
  </si>
  <si>
    <t>96527</t>
  </si>
  <si>
    <t>Escavação manual para viga baldrame ou sapata corrida (incluindo escavação para colocação de fôrmas). Af_01/2024</t>
  </si>
  <si>
    <t>89708</t>
  </si>
  <si>
    <t>Caixa sifonada, pvc, dn 150 x 185 x 75 mm, junta elástica, fornecida e instalada em ramal de descarga ou em ramal de esgoto sanitário. Af_08/2022</t>
  </si>
  <si>
    <t>89669</t>
  </si>
  <si>
    <t>Luva simples, pvc, serie r, água pluvial, dn 100 mm, junta elástica, fornecido e instalado em condutores verticais de águas pluviais. Af_06/2022</t>
  </si>
  <si>
    <t>0101001136</t>
  </si>
  <si>
    <t>Portão para tapume com telha trapezoidal em aço galvanizado,  esp=0,5mm, em estrutura de madeira, inclusive ferragens (reaproveitamento da telha de 3x), incluso pintura latex externamente</t>
  </si>
  <si>
    <t>1201005165</t>
  </si>
  <si>
    <t>Dispositivo DR, 4 polos, sensibilidade de 30ma, corrente de 25 A, tipo AC - fornecimento e instalação</t>
  </si>
  <si>
    <t>97624</t>
  </si>
  <si>
    <t>Demolição de alvenaria de tijolo maciço, de forma manual, sem reaproveitamento. Af_09/2023</t>
  </si>
  <si>
    <t>17E0410037</t>
  </si>
  <si>
    <t xml:space="preserve">Junta Plástica de Dilatação para Pisos, Cor Cinza, 17 X 3 mm (Altura X Espessura)  - Fornecimento e Aplicação [REF. SBC 160084]                                                                                                                                                                         </t>
  </si>
  <si>
    <t>1301006094</t>
  </si>
  <si>
    <t>Grelha em ferro removível, contorno em ferro cantoneira de 3/4" x 1/8" e ferro perfil laminado "T" 3/4" x 1/8", módulo (0,40 x 1,00)m, inclusive fundo anticorrosivo - anexo H-090</t>
  </si>
  <si>
    <t>13E0420005</t>
  </si>
  <si>
    <t>Lavatório Louça Branca Suspenso, 29,5 X 39cm ou Equivalente, Padrão Popular, Incluso Sifão Tipo Garrafa em PVC, Válvula e Engate Flexível 30cm em Plástico</t>
  </si>
  <si>
    <t>1201005005</t>
  </si>
  <si>
    <t>Quadro de distribuição de energia de embutir, barramento trifásico de 100A, capacidade para 24 módulos din da Cemar ou similar - fornecimento e instalação</t>
  </si>
  <si>
    <t>96546</t>
  </si>
  <si>
    <t>Armação de bloco utilizando aço ca-50 de 10 mm - montagem. Af_01/2024</t>
  </si>
  <si>
    <t>1201005155</t>
  </si>
  <si>
    <t>Dispositivo DR, 2 polos, sensibilidade de 30 ma, corrente de 25 A, tipo AC - fornecimento e instalação</t>
  </si>
  <si>
    <t>2001003044</t>
  </si>
  <si>
    <t>Placa de sinalização em acrílico até 240 cm² com 10 letras, para portas</t>
  </si>
  <si>
    <t>0201001008</t>
  </si>
  <si>
    <t>Demolição manual de estrutura em concreto simples</t>
  </si>
  <si>
    <t>103290</t>
  </si>
  <si>
    <t>Tubo em cobre flexível, dn 3/8", com isolamento, instalado em forro, para ramal de alimentação de ar condicionado, incluso fixador. Af_11/2021_pa</t>
  </si>
  <si>
    <t>2401002050</t>
  </si>
  <si>
    <t>Protetor de impacto em aço inox polido 304 Shield, altura de 40cm, largura de 80cm ou 90cm</t>
  </si>
  <si>
    <t>93200</t>
  </si>
  <si>
    <t>Fixação (encunhamento) de alvenaria de vedação com argamassa aplicada com bisnaga. Af_03/2024</t>
  </si>
  <si>
    <t>101905</t>
  </si>
  <si>
    <t>Extintor de incêndio portátil com carga de água pressurizada de 10 l, classe a - fornecimento e instalação. Af_10/2020_pe</t>
  </si>
  <si>
    <t>92988</t>
  </si>
  <si>
    <t>Cabo de cobre flexível isolado, 50 mm², anti-chama 0,6/1,0 kv, para rede enterrada de distribuição de energia elétrica - fornecimento e instalação. Af_12/2021</t>
  </si>
  <si>
    <t>96523</t>
  </si>
  <si>
    <t>Escavação manual para bloco de coroamento ou sapata (incluindo escavação para colocação de fôrmas). Af_01/2024</t>
  </si>
  <si>
    <t>92769</t>
  </si>
  <si>
    <t>Armação de laje de estrutura convencional de concreto armado utilizando aço ca-50 de 6,3 mm - montagem. Af_06/2022</t>
  </si>
  <si>
    <t>101979</t>
  </si>
  <si>
    <t>Chapim (rufo capa) em aço galvanizado, corte 33. Af_11/2020</t>
  </si>
  <si>
    <t>12E0450024</t>
  </si>
  <si>
    <t>Disjuntor Tripolar Tipo Din, Corrente Nominal de 63A - Fornecimento e Instalação</t>
  </si>
  <si>
    <t>89731</t>
  </si>
  <si>
    <t>Joelho 90 graus, pvc, serie normal, esgoto predial, dn 50 mm, junta elástica, fornecido e instalado em ramal de descarga ou ramal de esgoto sanitário. Af_08/2022</t>
  </si>
  <si>
    <t>92767</t>
  </si>
  <si>
    <t>Armação de laje de estrutura convencional de concreto armado utilizando aço ca-60 de 4,2 mm - montagem. Af_06/2022</t>
  </si>
  <si>
    <t>1301002030</t>
  </si>
  <si>
    <t>Papeleira plástica tipo dispenser para papel higiênico rolão - fornecimento e instalação</t>
  </si>
  <si>
    <t>92770</t>
  </si>
  <si>
    <t>Armação de laje de estrutura convencional de concreto armado utilizando aço ca-50 de 8,0 mm - montagem. Af_06/2022</t>
  </si>
  <si>
    <t>89865</t>
  </si>
  <si>
    <t>Tubo, pvc, soldável, de 25mm, instalado em dreno de ar-condicionado - fornecimento e instalação. Af_08/2022</t>
  </si>
  <si>
    <t>89987</t>
  </si>
  <si>
    <t>Registro de gaveta bruto, latão, roscável, 3/4", com acabamento e canopla cromados - fornecimento e instalação. Af_08/2021</t>
  </si>
  <si>
    <t>25E0410021</t>
  </si>
  <si>
    <t>Câmera Bullet Infraver. Multi HD 4X1 INTELBRAS VHD3230 B G7 [REF. 0102000020 AGESUL]</t>
  </si>
  <si>
    <t>13E0440018</t>
  </si>
  <si>
    <t xml:space="preserve">Tê de Redução, PVC, Soldável, 90 Graus, 60 mm X 50 mm, para Água Fria Predial -Fornecimento e Instalação                                                                                                                                                           </t>
  </si>
  <si>
    <t>93661</t>
  </si>
  <si>
    <t>Disjuntor bipolar tipo din, corrente nominal de 16a - fornecimento e instalação. Af_10/2020</t>
  </si>
  <si>
    <t>95601</t>
  </si>
  <si>
    <t>Arrasamento mecanico de estaca de concreto armado, diametros de até 40 cm. Af_05/2021</t>
  </si>
  <si>
    <t>98531</t>
  </si>
  <si>
    <t>Corte raso e recorte de árvore com diâmetro de tronco maior ou igual a 0,60 m. Af_03/2024</t>
  </si>
  <si>
    <t>97892</t>
  </si>
  <si>
    <t>Caixa enterrada elétrica retangular, em alvenaria com blocos de concreto, fundo com brita, dimensões internas: 0,6x0,6x0,6 m. Af_12/2020</t>
  </si>
  <si>
    <t>2401001000</t>
  </si>
  <si>
    <t>Assento universal para bacia sanitária, em polipropileno linha Evolution Soft Close da Tupan ou similar</t>
  </si>
  <si>
    <t>91936</t>
  </si>
  <si>
    <t>Caixa octogonal 4" x 4", pvc, instalada em laje - fornecimento e instalação. Af_03/2023</t>
  </si>
  <si>
    <t>103289</t>
  </si>
  <si>
    <t>Tubo em cobre flexível, dn 1/4", com isolamento, instalado em forro, para ramal de alimentação de ar condicionado, incluso fixador. Af_11/2021_pa</t>
  </si>
  <si>
    <t>0601004200</t>
  </si>
  <si>
    <t>Escoramento de formas de laje em madeira nao aparelhadas, pé direito simples, incluso travamento, 4 utilizações</t>
  </si>
  <si>
    <t>89797</t>
  </si>
  <si>
    <t>Junção simples, pvc, serie normal, esgoto predial, dn 100 x 100 mm, junta elástica, fornecido e instalado em ramal de descarga ou ramal de esgoto sanitário. Af_08/2022</t>
  </si>
  <si>
    <t>1101002030</t>
  </si>
  <si>
    <t>Alçapão em ferro 70x70cm, incluso ferragens</t>
  </si>
  <si>
    <t>97633</t>
  </si>
  <si>
    <t>Demolição de revestimento cerâmico, de forma manual, sem reaproveitamento. Af_09/2023</t>
  </si>
  <si>
    <t>1301004064</t>
  </si>
  <si>
    <t xml:space="preserve">Toalheiro plástico tipo dispenser para papel toalha interfolhado
</t>
  </si>
  <si>
    <t>86901</t>
  </si>
  <si>
    <t>Cuba de embutir oval em louça branca, 35 x 50cm ou equivalente - fornecimento e instalação. Af_01/2020</t>
  </si>
  <si>
    <t>102488</t>
  </si>
  <si>
    <t>Preparo do piso cimentado para pintura - lixamento e limpeza. Af_05/2021</t>
  </si>
  <si>
    <t>102219</t>
  </si>
  <si>
    <t>Pintura tinta de acabamento (pigmentada) esmalte sintético acetinado em madeira, 2 demãos. Af_01/2021</t>
  </si>
  <si>
    <t>89357</t>
  </si>
  <si>
    <t>Tubo, pvc, soldável, de 32mm, instalado em ramal ou sub-ramal de água - fornecimento e instalação. Af_06/2022</t>
  </si>
  <si>
    <t>93668</t>
  </si>
  <si>
    <t>Disjuntor tripolar tipo din, corrente nominal de 16a - fornecimento e instalação. Af_10/2020</t>
  </si>
  <si>
    <t>94678</t>
  </si>
  <si>
    <t>Joelho 90 graus, pvc, soldável, dn 50 mm instalado em reservação predial de água - fornecimento e instalação. Af_04/2024</t>
  </si>
  <si>
    <t>95583</t>
  </si>
  <si>
    <t>Montagem de armadura transversal de estacas de seção circular, diâmetro = 5,0 mm. Af_09/2021_ps</t>
  </si>
  <si>
    <t>92004</t>
  </si>
  <si>
    <t>Tomada média de embutir (2 módulos), 2p+t 10 a, incluindo suporte e placa - fornecimento e instalação. Af_03/2023</t>
  </si>
  <si>
    <t>89408</t>
  </si>
  <si>
    <t>Joelho 90 graus, pvc, soldável, dn 25mm, instalado em ramal de distribuição de água - fornecimento e instalação. Af_06/2022</t>
  </si>
  <si>
    <t>20E0410127</t>
  </si>
  <si>
    <t>Dispositivo Bocal de Retorno 50mm, em Inox -Fornecimento e Instalação</t>
  </si>
  <si>
    <t>15E0410015</t>
  </si>
  <si>
    <t>Shaft de Drywall,  Estrutura Metálica com Guias Duplas e Parede com Sistema de Chapas de Gesso para Drywall</t>
  </si>
  <si>
    <t>104352</t>
  </si>
  <si>
    <t>Te, pvc, série normal, esgoto predial, dn 100 x 50 mm, junta elástica, fornecido e instalado em prumada de esgoto sanitário ou ventilação. Af_08/2022</t>
  </si>
  <si>
    <t>90447</t>
  </si>
  <si>
    <t>Rasgo linear manual em alvenaria, para eletrodutos, diâmetros menores ou iguais a 40 mm. Af_09/2023</t>
  </si>
  <si>
    <t>100849</t>
  </si>
  <si>
    <t>Assento sanitário convencional - fornecimento e instalação. Af_01/2020</t>
  </si>
  <si>
    <t>91939</t>
  </si>
  <si>
    <t>Caixa retangular 4" x 2" alta (2,00 m do piso), pvc, instalada em parede - fornecimento e instalação. Af_03/2023</t>
  </si>
  <si>
    <t>91940</t>
  </si>
  <si>
    <t>Caixa retangular 4" x 2" média (1,30 m do piso), pvc, instalada em parede - fornecimento e instalação. Af_03/2023</t>
  </si>
  <si>
    <t>94570</t>
  </si>
  <si>
    <t>Janela de alumínio de correr com 2 folhas para vidros, com vidros, batente, acabamento com acetato ou brilhante e ferragens, exclusive alizar e contramarco, fixação com parafuso. Fornecimento e instalação. Af_11/2024</t>
  </si>
  <si>
    <t>88484</t>
  </si>
  <si>
    <t>Fundo selador acrílico, aplicação manual em teto, uma demão. Af_04/2023</t>
  </si>
  <si>
    <t>93669</t>
  </si>
  <si>
    <t>Disjuntor tripolar tipo din, corrente nominal de 20a - fornecimento e instalação. Af_10/2020</t>
  </si>
  <si>
    <t>94493</t>
  </si>
  <si>
    <t>Registro de esfera, pvc, soldável, com volante, dn  60 mm - fornecimento e instalação. Af_08/2021</t>
  </si>
  <si>
    <t>1201002056</t>
  </si>
  <si>
    <t>Espelho, fabricação Pial ou similar, na(s) especificação(ões):- com 1 furo  (4" x 2") ref. 8508</t>
  </si>
  <si>
    <t>2601000145</t>
  </si>
  <si>
    <t>Cabo PP 4 x 2,5mm² 1kv</t>
  </si>
  <si>
    <t>89744</t>
  </si>
  <si>
    <t>Joelho 90 graus, pvc, serie normal, esgoto predial, dn 100 mm, junta elástica, fornecido e instalado em ramal de descarga ou ramal de esgoto sanitário. Af_08/2022</t>
  </si>
  <si>
    <t>94663</t>
  </si>
  <si>
    <t>Luva, pvc, soldável, dn 50 mm, instalado em reservação predial de água - fornecimento e instalação. Af_04/2024</t>
  </si>
  <si>
    <t>98297</t>
  </si>
  <si>
    <t>Cabo eletrônico categoria 6, instalado em edificação institucional - fornecimento e instalação. Af_11/2019</t>
  </si>
  <si>
    <t>93673</t>
  </si>
  <si>
    <t>Disjuntor tripolar tipo din, corrente nominal de 50a - fornecimento e instalação. Af_10/2020</t>
  </si>
  <si>
    <t>89585</t>
  </si>
  <si>
    <t>Joelho 45 graus, pvc, serie r, água pluvial, dn 100 mm, junta elástica, fornecido e instalado em condutores verticais de águas pluviais. Af_06/2022</t>
  </si>
  <si>
    <t>92023</t>
  </si>
  <si>
    <t>Interruptor simples (1 módulo) com 1 tomada de embutir 2p+t 10 a, incluindo suporte e placa - fornecimento e instalação. Af_03/2023</t>
  </si>
  <si>
    <t>94680</t>
  </si>
  <si>
    <t>Joelho 90 graus, pvc, soldável, dn 60 mm instalado em reservação predial de água - fornecimento e instalação. Af_04/2024</t>
  </si>
  <si>
    <t>93662</t>
  </si>
  <si>
    <t>Disjuntor bipolar tipo din, corrente nominal de 20a - fornecimento e instalação. Af_10/2020</t>
  </si>
  <si>
    <t>95547</t>
  </si>
  <si>
    <t>Saboneteira plástica tipo dispenser para sabonete líquido com reservatório 800 a 1500 ml, incluso fixação. Af_01/2020</t>
  </si>
  <si>
    <t>92008</t>
  </si>
  <si>
    <t>Tomada baixa de embutir (2 módulos), 2p+t 10 a, incluindo suporte e placa - fornecimento e instalação. Af_03/2023</t>
  </si>
  <si>
    <t>94704</t>
  </si>
  <si>
    <t>Adaptador com flange e anel de vedação, pvc, soldável, dn 32 mm x 1", instalado em reservação predial de água - fornecimento e instalação. Af_04/2024</t>
  </si>
  <si>
    <t>89802</t>
  </si>
  <si>
    <t>Joelho 45 graus, pvc, serie normal, esgoto predial, dn 50 mm, junta elástica, fornecido e instalado em prumada de esgoto sanitário ou ventilação. Af_08/2022</t>
  </si>
  <si>
    <t>89424</t>
  </si>
  <si>
    <t>Luva, pvc, soldável, dn 25mm, instalado em ramal de distribuição de água - fornecimento e instalação. Af_06/2022</t>
  </si>
  <si>
    <t>94696</t>
  </si>
  <si>
    <t>Tê, pvc, soldável, dn 60 mm instalado em reservação predial de água - fornecimento e instalação. Af_04/2024</t>
  </si>
  <si>
    <t>89829</t>
  </si>
  <si>
    <t>Te, pvc, serie normal, esgoto predial, dn 75 x 75 mm, junta elástica, fornecido e instalado em prumada de esgoto sanitário ou ventilação. Af_08/2022</t>
  </si>
  <si>
    <t>1401000170</t>
  </si>
  <si>
    <t>Placa de sinalização de orientação e salvamento, simbolo retangular, fundo verde, pictograma fotoluminescente, em pvc, 2mm anti-chamas, nas dimensões (13x26)cm</t>
  </si>
  <si>
    <t>89673</t>
  </si>
  <si>
    <t>Redução excêntrica, pvc, serie r, água pluvial, dn 100 x 75 mm, junta elástica, fornecido e instalado em condutores verticais de águas pluviais. Af_06/2022</t>
  </si>
  <si>
    <t>91941</t>
  </si>
  <si>
    <t>Caixa retangular 4" x 2" baixa (0,30 m do piso), pvc, instalada em parede - fornecimento e instalação. Af_03/2023</t>
  </si>
  <si>
    <t>94489</t>
  </si>
  <si>
    <t>Registro de esfera, pvc, soldável, com volante, dn  25 mm - fornecimento e instalação. Af_08/2021</t>
  </si>
  <si>
    <t>12E0420012</t>
  </si>
  <si>
    <t>Tomada com um Ponto de Rede RJ45 e um Ponto para Telefone RJ11 (Incluso Suporte e Placa de 2 Postos) - Fornecimento e Instalação</t>
  </si>
  <si>
    <t>94796</t>
  </si>
  <si>
    <t>Torneira de boia para caixa d'água, roscável, 3/4" - fornecimento e instalação. Af_08/2021</t>
  </si>
  <si>
    <t>94490</t>
  </si>
  <si>
    <t>Registro de esfera, pvc, soldável, com volante, dn  32 mm - fornecimento e instalação. Af_08/2021</t>
  </si>
  <si>
    <t>98295</t>
  </si>
  <si>
    <t>Cabo eletrônico categoria 5e, instalado em edificação institucional - fornecimento e instalação. Af_11/2019</t>
  </si>
  <si>
    <t>91992</t>
  </si>
  <si>
    <t>Tomada alta de embutir (1 módulo), 2p+t 10 a, incluindo suporte e placa - fornecimento e instalação. Af_03/2023</t>
  </si>
  <si>
    <t>94707</t>
  </si>
  <si>
    <t>Adaptador com flange e anel de vedação, pvc, soldável, dn 60 mm x 2", instalado em reservação predial de água - fornecimento e instalação. Af_04/2024</t>
  </si>
  <si>
    <t>94492</t>
  </si>
  <si>
    <t>Registro de esfera, pvc, soldável, com volante, dn  50 mm - fornecimento e instalação. Af_08/2021</t>
  </si>
  <si>
    <t>94652</t>
  </si>
  <si>
    <t>Tubo, pvc, soldável, de 60mm, instalado em reservação predial de água - fornecimento e instalação. Af_04/2024</t>
  </si>
  <si>
    <t>96617</t>
  </si>
  <si>
    <t>Lastro de concreto magro, aplicado em blocos de coroamento ou sapatas, espessura de 3 cm. Af_01/2024</t>
  </si>
  <si>
    <t>93382</t>
  </si>
  <si>
    <t>Reaterro manual de valas, com compactador de solos de percussão. Af_08/2023</t>
  </si>
  <si>
    <t>89625</t>
  </si>
  <si>
    <t>Te, pvc, soldável, dn 50mm, instalado em prumada de água - fornecimento e instalação. Af_06/2022</t>
  </si>
  <si>
    <t>89746</t>
  </si>
  <si>
    <t>Joelho 45 graus, pvc, serie normal, esgoto predial, dn 100 mm, junta elástica, fornecido e instalado em ramal de descarga ou ramal de esgoto sanitário. Af_08/2022</t>
  </si>
  <si>
    <t>1401000173</t>
  </si>
  <si>
    <t>Placa de equipamentos de combate a incêndio e alarme, simbolo quadrado, fundo vermelho, pictograma fotoluminescente, em pvc, 2mm anti-chamas, nas dimensões (20x20)cm</t>
  </si>
  <si>
    <t>90374</t>
  </si>
  <si>
    <t>Tê com bucha de latão na bolsa central, pvc, soldável, dn 25mm x 3/4 , instalado em ramal ou sub-ramal de água - fornecimento e instalação. Af_06/2022</t>
  </si>
  <si>
    <t>89827</t>
  </si>
  <si>
    <t>Junção simples, pvc, serie normal, esgoto predial, dn 50 x 50 mm, junta elástica, fornecido e instalado em prumada de esgoto sanitário ou ventilação. Af_08/2022</t>
  </si>
  <si>
    <t>97650</t>
  </si>
  <si>
    <t>Remoção de trama de madeira para cobertura, de forma manual, sem reaproveitamento. Af_09/2023</t>
  </si>
  <si>
    <t>103673</t>
  </si>
  <si>
    <t>LANÇAMENTO COM USO DE BOMBA, ADENSAMENTO E ACABAMENTO DE CONCRETO EM ESTRUTURAS. AF_02/2022</t>
  </si>
  <si>
    <t>1301005024</t>
  </si>
  <si>
    <t xml:space="preserve">Joelho pvc, com bolsa e anel, 90 graus, dn 40 x *38* mm, série normal, para esgoto predial - fornecimento e instalação
</t>
  </si>
  <si>
    <t>89711</t>
  </si>
  <si>
    <t>Tubo pvc, serie normal, esgoto predial, dn 40 mm, fornecido e instalado em ramal de descarga ou ramal de esgoto sanitário. Af_08/2022</t>
  </si>
  <si>
    <t>89491</t>
  </si>
  <si>
    <t>Caixa sifonada, pvc, dn 150 x 185 x 75 mm, fornecida e instalada em ramais de encaminhamento de água pluvial. Af_06/2022</t>
  </si>
  <si>
    <t>89739</t>
  </si>
  <si>
    <t>Joelho 45 graus, pvc, serie normal, esgoto predial, dn 75 mm, junta elástica, fornecido e instalado em ramal de descarga ou ramal de esgoto sanitário. Af_08/2022</t>
  </si>
  <si>
    <t>89383</t>
  </si>
  <si>
    <t>Adaptador curto com bolsa e rosca para registro, pvc, soldável, dn 25mm x 3/4 , instalado em ramal ou sub-ramal de água - fornecimento e instalação. Af_06/2022</t>
  </si>
  <si>
    <t>92986</t>
  </si>
  <si>
    <t>Cabo de cobre flexível isolado, 35 mm², anti-chama 0,6/1,0 kv, para rede enterrada de distribuição de energia elétrica - fornecimento e instalação. Af_12/2021</t>
  </si>
  <si>
    <t>1301005095</t>
  </si>
  <si>
    <t>Conexões de PVC (da Tigre, Fortilit ou similar), para esgoto primário e ventilação, na(s) especificação(ões):- junção simples com redução (100 x 75) mm</t>
  </si>
  <si>
    <t>89502</t>
  </si>
  <si>
    <t>Joelho 45 graus, pvc, soldável, dn 50mm, instalado em prumada de água - fornecimento e instalação. Af_06/2022</t>
  </si>
  <si>
    <t>93672</t>
  </si>
  <si>
    <t>Disjuntor tripolar tipo din, corrente nominal de 40a - fornecimento e instalação. Af_10/2020</t>
  </si>
  <si>
    <t>92000</t>
  </si>
  <si>
    <t>Tomada baixa de embutir (1 módulo), 2p+t 10 a, incluindo suporte e placa - fornecimento e instalação. Af_03/2023</t>
  </si>
  <si>
    <t>89795</t>
  </si>
  <si>
    <t>Junção simples, pvc, serie normal, esgoto predial, dn 75 x 75 mm, junta elástica, fornecido e instalado em ramal de descarga ou ramal de esgoto sanitário. Af_08/2022</t>
  </si>
  <si>
    <t>89409</t>
  </si>
  <si>
    <t>Joelho 45 graus, pvc, soldável, dn 25mm, instalado em ramal de distribuição de água - fornecimento e instalação. Af_06/2022</t>
  </si>
  <si>
    <t>89366</t>
  </si>
  <si>
    <t>Joelho 90 graus com bucha de latão, pvc, soldável, dn 25mm, x 3/4  instalado em ramal ou sub-ramal de água - fornecimento e instalação. Af_06/2022</t>
  </si>
  <si>
    <t>91959</t>
  </si>
  <si>
    <t>Interruptor simples (2 módulos), 10a/250v, incluindo suporte e placa - fornecimento e instalação. Af_03/2023</t>
  </si>
  <si>
    <t>93653</t>
  </si>
  <si>
    <t>Disjuntor monopolar tipo din, corrente nominal de 10a - fornecimento e instalação. Af_10/2020</t>
  </si>
  <si>
    <t>97599</t>
  </si>
  <si>
    <t>Luminária de emergência, com 30 lâmpadas led de 2 w, sem reator - fornecimento e instalação. Af_09/2024</t>
  </si>
  <si>
    <t>94662</t>
  </si>
  <si>
    <t>Adaptador curto com bolsa e rosca para registro, pvc, soldável, dn 50 mm x 1 1/2", instalado em reservação predial de água - fornecimento e instalação. Af_04/2024</t>
  </si>
  <si>
    <t>26E0410025</t>
  </si>
  <si>
    <t>Caixa de Passagem para Split 35x13x7cm Dreno Inferior de Plástico - Fornecimento e Instalação</t>
  </si>
  <si>
    <t>89413</t>
  </si>
  <si>
    <t>Joelho 90 graus, pvc, soldável, dn 32mm, instalado em ramal de distribuição de água - fornecimento e instalação. Af_06/2022</t>
  </si>
  <si>
    <t>89728</t>
  </si>
  <si>
    <t>Curva curta 90 graus, pvc, serie normal, esgoto predial, dn 40 mm, junta soldável, fornecido e instalado em ramal de descarga ou ramal de esgoto sanitário. Af_08/2022</t>
  </si>
  <si>
    <t>94703</t>
  </si>
  <si>
    <t>Adaptador com flange e anel de vedação, pvc, soldável, dn  25 mm x 3/4", instalado em reservação predial de água - fornecimento e instalação. Af_04/2024</t>
  </si>
  <si>
    <t>92984</t>
  </si>
  <si>
    <t>Cabo de cobre flexível isolado, 25 mm², anti-chama 0,6/1,0 kv, para rede enterrada de distribuição de energia elétrica - fornecimento e instalação. Af_12/2021</t>
  </si>
  <si>
    <t>102989</t>
  </si>
  <si>
    <t>Canaleta meia cana pré-moldada de concreto (d = 20 cm) - fornecimento e instalação. Af_08/2021</t>
  </si>
  <si>
    <t>93663</t>
  </si>
  <si>
    <t>Disjuntor bipolar tipo din, corrente nominal de 25a - fornecimento e instalação. Af_10/2020</t>
  </si>
  <si>
    <t>89985</t>
  </si>
  <si>
    <t>Registro de pressão bruto, latão, roscável, 3/4", com acabamento e canopla cromados - fornecimento e instalação. Af_08/2021</t>
  </si>
  <si>
    <t>91967</t>
  </si>
  <si>
    <t>Interruptor simples (3 módulos), 10a/250v, incluindo suporte e placa - fornecimento e instalação. Af_03/2023</t>
  </si>
  <si>
    <t>93660</t>
  </si>
  <si>
    <t>Disjuntor bipolar tipo din, corrente nominal de 10a - fornecimento e instalação. Af_10/2020</t>
  </si>
  <si>
    <t>14E0410007</t>
  </si>
  <si>
    <t xml:space="preserve">Instalação Placa de Sinalização de Segurança Contra Incêndio, Fotoluminescente, Retangular, *20 X 40* cm       </t>
  </si>
  <si>
    <t>89443</t>
  </si>
  <si>
    <t>Te, pvc, soldável, dn 32mm, instalado em ramal de distribuição de água - fornecimento e instalação. Af_06/2022</t>
  </si>
  <si>
    <t>104351</t>
  </si>
  <si>
    <t>Terminal de ventilação, pvc, série normal, esgoto predial, dn 75 mm, junta soldável, fornecido e instalado em prumada de esgoto sanitário ou ventilação. Af_08/2022</t>
  </si>
  <si>
    <t>98288</t>
  </si>
  <si>
    <t>Cabo telefônico CCI-50 2 pares, sem blindagem, instalado em distribuição de edificação institucional - fornecimento e instalação. Af_11/2019</t>
  </si>
  <si>
    <t>97647</t>
  </si>
  <si>
    <t>Remoção de telhas de fibrocimento metálica e cerâmica, de forma manual, sem reaproveitamento. Af_09/2023</t>
  </si>
  <si>
    <t>103959</t>
  </si>
  <si>
    <t>Bucha de redução, curta, pvc, soldável, dn 60 x 50 mm, instalado em prumada de água - fornecimento e instalação. Af_06/2022</t>
  </si>
  <si>
    <t>89440</t>
  </si>
  <si>
    <t>Te, pvc, soldável, dn 25mm, instalado em ramal de distribuição de água - fornecimento e instalação. Af_06/2022</t>
  </si>
  <si>
    <t>91857</t>
  </si>
  <si>
    <t>Eletroduto flexível corrugado reforçado, pvc, dn 32 mm (1"), para circuitos terminais, instalado em parede - fornecimento e instalação. Af_03/2023</t>
  </si>
  <si>
    <t>89866</t>
  </si>
  <si>
    <t>Joelho 90 graus, pvc, soldável, dn 25mm, instalado em dreno de ar-condicionado - fornecimento e instalação. Af_08/2022</t>
  </si>
  <si>
    <t>89805</t>
  </si>
  <si>
    <t>Joelho 90 graus, pvc, serie normal, esgoto predial, dn 75 mm, junta elástica, fornecido e instalado em prumada de esgoto sanitário ou ventilação. Af_08/2022</t>
  </si>
  <si>
    <t>89396</t>
  </si>
  <si>
    <t>Tê com bucha de latão na bolsa central, pvc, soldável, dn 25mm x 1/2 , instalado em ramal ou sub-ramal de água - fornecimento e instalação. Af_06/2022</t>
  </si>
  <si>
    <t>89627</t>
  </si>
  <si>
    <t>Tê de redução, pvc, soldável, dn 50mm x 25mm, instalado em prumada de água - fornecimento e instalação. Af_06/2022</t>
  </si>
  <si>
    <t>98307</t>
  </si>
  <si>
    <t>Tomada de rede rj45 - fornecimento e instalação. Af_11/2019</t>
  </si>
  <si>
    <t>89549</t>
  </si>
  <si>
    <t>Redução excêntrica, pvc, serie r, água pluvial, dn 75 x 50 mm, junta elástica, fornecido e instalado em ramal de encaminhamento. Af_06/2022</t>
  </si>
  <si>
    <t>0201004000</t>
  </si>
  <si>
    <t>Retirada de cumeeira e espigão ceramico, embocada com argamassa, sem reaproveitamento</t>
  </si>
  <si>
    <t>94706</t>
  </si>
  <si>
    <t>Adaptador com flange e anel de vedação, pvc, soldável, dn 50 mm x 1 1/2", instalado em reservação predial de água - fornecimento e instalação. Af_04/2024</t>
  </si>
  <si>
    <t>103968</t>
  </si>
  <si>
    <t>Bucha de redução, longa, pvc, soldável, dn 60 x 25 mm, instalado em prumada de água - fornecimento e instalação. Af_06/2022</t>
  </si>
  <si>
    <t>91996</t>
  </si>
  <si>
    <t>Tomada média de embutir (1 módulo), 2p+t 10 a, incluindo suporte e placa - fornecimento e instalação. Af_03/2023</t>
  </si>
  <si>
    <t>91953</t>
  </si>
  <si>
    <t>Interruptor simples (1 módulo), 10a/250v, incluindo suporte e placa - fornecimento e instalação. Af_03/2023</t>
  </si>
  <si>
    <t>90373</t>
  </si>
  <si>
    <t>Joelho 90 graus com bucha de latão, pvc, soldável, dn 25mm, x 1/2  instalado em ramal ou sub-ramal de água - fornecimento e instalação. Af_06/2022</t>
  </si>
  <si>
    <t>89868</t>
  </si>
  <si>
    <t>Luva, pvc, soldável, dn 25mm, instalado em dreno de ar-condicionado - fornecimento e instalação. Af_08/2022</t>
  </si>
  <si>
    <t>89753</t>
  </si>
  <si>
    <t>Luva simples, pvc, serie normal, esgoto predial, dn 50 mm, junta elástica, fornecido e instalado em ramal de descarga ou ramal de esgoto sanitário. Af_08/2022</t>
  </si>
  <si>
    <t>97667</t>
  </si>
  <si>
    <t>Eletroduto flexível corrugado, pead, dn 50 (1 1/2"), para rede enterrada de distribuição de energia elétrica - fornecimento e instalação. Af_12/2021</t>
  </si>
  <si>
    <t>104348</t>
  </si>
  <si>
    <t>Terminal de ventilação, pvc, série normal, esgoto predial, dn 50 mm, junta soldável, fornecido e instalado em prumada de esgoto sanitário ou ventilação. Af_08/2022</t>
  </si>
  <si>
    <t>93654</t>
  </si>
  <si>
    <t>Disjuntor monopolar tipo din, corrente nominal de 16a - fornecimento e instalação. Af_10/2020</t>
  </si>
  <si>
    <t>89869</t>
  </si>
  <si>
    <t>Te, pvc, soldável, dn 25mm, instalado em dreno de ar-condicionado - fornecimento e instalação. Af_08/2022</t>
  </si>
  <si>
    <t>103966</t>
  </si>
  <si>
    <t>Bucha de redução, longa, pvc, soldável, dn 50 x 25 mm, instalado em prumada de água - fornecimento e instalação. Af_06/2022</t>
  </si>
  <si>
    <t>92760</t>
  </si>
  <si>
    <t>Armação de pilar ou viga de estrutura convencional de concreto armado utilizando aço ca-50 de 6,3 mm - montagem. Af_06/2022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</si>
</sst>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##,##0.00"/>
    <numFmt numFmtId="165" formatCode="0.0000%"/>
  </numFmts>
  <fonts count="8">
    <font>
      <sz val="10"/>
      <color theme="1"/>
      <name val="Arial"/>
      <family val="2"/>
    </font>
    <font>
      <sz val="10"/>
      <name val="Arial"/>
    </font>
    <font>
      <b/>
      <sz val="20"/>
      <name val="Arial"/>
      <family val="2"/>
    </font>
    <font>
      <b/>
      <sz val="8"/>
      <name val="Heveltica"/>
    </font>
    <font>
      <sz val="8"/>
      <name val="Heveltica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1" applyAlignment="1" applyProtection="1">
      <alignment vertical="center"/>
    </xf>
    <xf numFmtId="0" fontId="3" fillId="0" borderId="0" xfId="1" applyFont="1" applyBorder="1" applyAlignment="1" applyProtection="1">
      <alignment horizontal="right" vertical="center"/>
    </xf>
    <xf numFmtId="0" fontId="4" fillId="0" borderId="0" xfId="1" applyFont="1" applyBorder="1" applyAlignment="1" applyProtection="1">
      <alignment vertical="center"/>
    </xf>
    <xf numFmtId="0" fontId="1" fillId="0" borderId="0" xfId="1" applyAlignment="1" applyProtection="1">
      <alignment horizontal="center" vertical="center"/>
    </xf>
    <xf numFmtId="43" fontId="0" fillId="0" borderId="0" xfId="2" applyFont="1" applyAlignment="1" applyProtection="1">
      <alignment vertical="center"/>
    </xf>
    <xf numFmtId="0" fontId="4" fillId="0" borderId="0" xfId="1" applyFont="1" applyBorder="1" applyAlignment="1" applyProtection="1">
      <alignment vertical="center" wrapText="1"/>
    </xf>
    <xf numFmtId="0" fontId="1" fillId="0" borderId="0" xfId="1" applyAlignment="1" applyProtection="1">
      <alignment vertical="center" wrapText="1"/>
    </xf>
    <xf numFmtId="0" fontId="6" fillId="0" borderId="1" xfId="1" applyFont="1" applyBorder="1" applyAlignment="1" applyProtection="1">
      <alignment horizontal="center" vertical="center"/>
    </xf>
    <xf numFmtId="0" fontId="6" fillId="0" borderId="1" xfId="1" applyFont="1" applyBorder="1" applyAlignment="1" applyProtection="1">
      <alignment horizontal="center" vertical="center" wrapText="1"/>
    </xf>
    <xf numFmtId="4" fontId="6" fillId="0" borderId="1" xfId="1" applyNumberFormat="1" applyFont="1" applyBorder="1" applyAlignment="1" applyProtection="1">
      <alignment horizontal="right" vertical="center"/>
    </xf>
    <xf numFmtId="4" fontId="3" fillId="0" borderId="1" xfId="1" applyNumberFormat="1" applyFont="1" applyBorder="1" applyAlignment="1" applyProtection="1">
      <alignment horizontal="right" vertical="center" wrapText="1"/>
    </xf>
    <xf numFmtId="4" fontId="6" fillId="0" borderId="1" xfId="1" applyNumberFormat="1" applyFont="1" applyBorder="1" applyAlignment="1" applyProtection="1">
      <alignment horizontal="right" vertical="center" wrapText="1"/>
    </xf>
    <xf numFmtId="0" fontId="7" fillId="0" borderId="1" xfId="3" applyBorder="1" applyAlignment="1" applyProtection="1">
      <alignment vertical="center"/>
    </xf>
    <xf numFmtId="0" fontId="7" fillId="0" borderId="1" xfId="3" applyBorder="1" applyAlignment="1" applyProtection="1">
      <alignment vertical="center" wrapText="1"/>
    </xf>
    <xf numFmtId="3" fontId="4" fillId="0" borderId="1" xfId="1" applyNumberFormat="1" applyFont="1" applyBorder="1" applyAlignment="1" applyProtection="1">
      <alignment horizontal="center" vertical="center" wrapText="1"/>
    </xf>
    <xf numFmtId="4" fontId="4" fillId="0" borderId="1" xfId="1" applyNumberFormat="1" applyFont="1" applyBorder="1" applyAlignment="1" applyProtection="1">
      <alignment horizontal="right" vertical="center" wrapText="1"/>
    </xf>
    <xf numFmtId="164" fontId="4" fillId="0" borderId="1" xfId="1" applyNumberFormat="1" applyFont="1" applyBorder="1" applyAlignment="1" applyProtection="1">
      <alignment horizontal="right" vertical="center"/>
    </xf>
    <xf numFmtId="165" fontId="4" fillId="0" borderId="1" xfId="4" applyNumberFormat="1" applyFont="1" applyBorder="1" applyAlignment="1" applyProtection="1">
      <alignment horizontal="right" vertical="center" wrapText="1"/>
    </xf>
    <xf numFmtId="0" fontId="1" fillId="0" borderId="1" xfId="1" applyBorder="1" applyAlignment="1" applyProtection="1">
      <alignment vertical="center"/>
    </xf>
    <xf numFmtId="0" fontId="1" fillId="0" borderId="1" xfId="1" applyBorder="1" applyAlignment="1" applyProtection="1">
      <alignment vertical="center" wrapText="1"/>
    </xf>
    <xf numFmtId="4" fontId="1" fillId="0" borderId="1" xfId="1" applyNumberFormat="1" applyBorder="1" applyAlignment="1" applyProtection="1">
      <alignment vertical="center"/>
    </xf>
    <xf numFmtId="4" fontId="6" fillId="0" borderId="1" xfId="1" applyNumberFormat="1" applyFont="1" applyBorder="1" applyAlignment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Alignment="1" applyProtection="1">
      <alignment horizontal="center" vertical="center" wrapText="1"/>
    </xf>
    <xf numFmtId="0" fontId="5" fillId="0" borderId="0" xfId="1" applyFont="1" applyAlignment="1" applyProtection="1">
      <alignment horizontal="center" vertical="center" wrapText="1"/>
    </xf>
  </cellXfs>
  <cellStyles count="5">
    <cellStyle name="Normal" xfId="0" builtinId="0"/>
    <cellStyle name="Normal 3" xfId="3"/>
    <cellStyle name="Normal 5" xfId="1"/>
    <cellStyle name="Porcentagem 3" xfId="4"/>
    <cellStyle name="Vírgula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53"/>
  <sheetViews>
    <sheetView tabSelected="1" zoomScaleNormal="100" workbookViewId="0">
      <selection activeCell="C17" sqref="C17"/>
    </sheetView>
  </sheetViews>
  <sheetFormatPr defaultRowHeight="12.75"/>
  <cols>
    <col min="1" max="1" width="9.140625" style="1"/>
    <col min="2" max="2" width="14.5703125" style="1" customWidth="1"/>
    <col min="3" max="3" width="80.7109375" style="7" customWidth="1"/>
    <col min="4" max="4" width="13.140625" style="1" customWidth="1"/>
    <col min="5" max="11" width="16.140625" style="1" customWidth="1"/>
    <col min="12" max="16384" width="9.140625" style="1"/>
  </cols>
  <sheetData>
    <row r="1" spans="2:11" ht="26.25">
      <c r="B1" s="24" t="s">
        <v>0</v>
      </c>
      <c r="C1" s="24"/>
      <c r="D1" s="24"/>
      <c r="E1" s="24"/>
      <c r="F1" s="24"/>
      <c r="G1" s="24"/>
      <c r="H1" s="24"/>
      <c r="I1" s="24"/>
      <c r="J1" s="24"/>
      <c r="K1" s="24"/>
    </row>
    <row r="2" spans="2:11">
      <c r="B2" s="2" t="s">
        <v>1</v>
      </c>
      <c r="C2" s="3" t="s">
        <v>2</v>
      </c>
      <c r="D2" s="4"/>
      <c r="I2" s="5"/>
    </row>
    <row r="3" spans="2:11">
      <c r="B3" s="2" t="s">
        <v>3</v>
      </c>
      <c r="C3" s="6" t="s">
        <v>4</v>
      </c>
      <c r="D3" s="4"/>
      <c r="I3" s="5"/>
    </row>
    <row r="4" spans="2:11">
      <c r="B4" s="2" t="s">
        <v>5</v>
      </c>
      <c r="C4" s="6" t="s">
        <v>6</v>
      </c>
      <c r="D4" s="4"/>
      <c r="I4" s="5"/>
    </row>
    <row r="5" spans="2:11">
      <c r="B5" s="2" t="s">
        <v>7</v>
      </c>
      <c r="C5" s="6" t="s">
        <v>8</v>
      </c>
      <c r="D5" s="4"/>
      <c r="I5" s="5"/>
    </row>
    <row r="6" spans="2:11">
      <c r="B6" s="2" t="s">
        <v>9</v>
      </c>
      <c r="C6" s="6" t="s">
        <v>10</v>
      </c>
      <c r="D6" s="4"/>
      <c r="I6" s="5"/>
    </row>
    <row r="7" spans="2:11">
      <c r="B7" s="2" t="s">
        <v>11</v>
      </c>
      <c r="C7" s="3" t="s">
        <v>12</v>
      </c>
      <c r="D7" s="4"/>
      <c r="I7" s="5"/>
    </row>
    <row r="8" spans="2:11">
      <c r="D8" s="4"/>
      <c r="I8" s="5"/>
    </row>
    <row r="9" spans="2:11" ht="15.75">
      <c r="B9" s="25" t="s">
        <v>13</v>
      </c>
      <c r="C9" s="25"/>
      <c r="D9" s="25"/>
      <c r="E9" s="25"/>
      <c r="F9" s="25"/>
      <c r="G9" s="25"/>
      <c r="H9" s="25"/>
      <c r="I9" s="25"/>
      <c r="J9" s="25"/>
      <c r="K9" s="25"/>
    </row>
    <row r="10" spans="2:11">
      <c r="C10" s="1"/>
      <c r="D10" s="4"/>
    </row>
    <row r="11" spans="2:11">
      <c r="C11" s="1"/>
      <c r="D11" s="4"/>
    </row>
    <row r="12" spans="2:11" ht="25.5">
      <c r="B12" s="8" t="s">
        <v>14</v>
      </c>
      <c r="C12" s="9" t="s">
        <v>15</v>
      </c>
      <c r="D12" s="8" t="s">
        <v>16</v>
      </c>
      <c r="E12" s="10" t="s">
        <v>17</v>
      </c>
      <c r="F12" s="11" t="s">
        <v>18</v>
      </c>
      <c r="G12" s="11" t="s">
        <v>19</v>
      </c>
      <c r="H12" s="12" t="s">
        <v>20</v>
      </c>
      <c r="I12" s="12" t="s">
        <v>21</v>
      </c>
      <c r="J12" s="8" t="s">
        <v>22</v>
      </c>
      <c r="K12" s="9" t="s">
        <v>23</v>
      </c>
    </row>
    <row r="13" spans="2:11" ht="38.25">
      <c r="B13" s="13" t="s">
        <v>24</v>
      </c>
      <c r="C13" s="14" t="s">
        <v>25</v>
      </c>
      <c r="D13" s="15" t="s">
        <v>26</v>
      </c>
      <c r="E13" s="16">
        <v>3190.65</v>
      </c>
      <c r="F13" s="17">
        <v>181.94</v>
      </c>
      <c r="G13" s="16">
        <v>222.36</v>
      </c>
      <c r="H13" s="16">
        <v>580506.86</v>
      </c>
      <c r="I13" s="16">
        <v>709472.93</v>
      </c>
      <c r="J13" s="18">
        <f>I13/$I$352</f>
        <v>0.23359727485129464</v>
      </c>
      <c r="K13" s="18">
        <f>J13</f>
        <v>0.23359727485129464</v>
      </c>
    </row>
    <row r="14" spans="2:11">
      <c r="B14" s="13" t="s">
        <v>27</v>
      </c>
      <c r="C14" s="14" t="s">
        <v>28</v>
      </c>
      <c r="D14" s="15" t="s">
        <v>29</v>
      </c>
      <c r="E14" s="16">
        <v>1</v>
      </c>
      <c r="F14" s="17">
        <v>211744</v>
      </c>
      <c r="G14" s="16">
        <v>244077.3</v>
      </c>
      <c r="H14" s="16">
        <v>211744</v>
      </c>
      <c r="I14" s="16">
        <v>244077.3</v>
      </c>
      <c r="J14" s="18">
        <f>I14/$I$352</f>
        <v>8.0363590663088291E-2</v>
      </c>
      <c r="K14" s="18">
        <f t="shared" ref="K14:K77" si="0">K13+J14</f>
        <v>0.31396086551438296</v>
      </c>
    </row>
    <row r="15" spans="2:11" ht="25.5">
      <c r="B15" s="13" t="s">
        <v>30</v>
      </c>
      <c r="C15" s="14" t="s">
        <v>31</v>
      </c>
      <c r="D15" s="15" t="s">
        <v>26</v>
      </c>
      <c r="E15" s="16">
        <v>299.76</v>
      </c>
      <c r="F15" s="17">
        <v>380.25</v>
      </c>
      <c r="G15" s="16">
        <v>464.74</v>
      </c>
      <c r="H15" s="16">
        <v>113983.74</v>
      </c>
      <c r="I15" s="16">
        <v>139310.45000000001</v>
      </c>
      <c r="J15" s="18">
        <f t="shared" ref="J15:J78" si="1">I15/$I$352</f>
        <v>4.5868616126492012E-2</v>
      </c>
      <c r="K15" s="18">
        <f t="shared" si="0"/>
        <v>0.35982948164087497</v>
      </c>
    </row>
    <row r="16" spans="2:11">
      <c r="B16" s="13" t="s">
        <v>32</v>
      </c>
      <c r="C16" s="14" t="s">
        <v>33</v>
      </c>
      <c r="D16" s="15" t="s">
        <v>29</v>
      </c>
      <c r="E16" s="16">
        <v>23</v>
      </c>
      <c r="F16" s="17">
        <v>4727.51</v>
      </c>
      <c r="G16" s="16">
        <v>5777.96</v>
      </c>
      <c r="H16" s="16">
        <v>108732.73</v>
      </c>
      <c r="I16" s="16">
        <v>132893.07999999999</v>
      </c>
      <c r="J16" s="18">
        <f t="shared" si="1"/>
        <v>4.3755667090208901E-2</v>
      </c>
      <c r="K16" s="18">
        <f t="shared" si="0"/>
        <v>0.40358514873108386</v>
      </c>
    </row>
    <row r="17" spans="2:11">
      <c r="B17" s="13" t="s">
        <v>34</v>
      </c>
      <c r="C17" s="14" t="s">
        <v>35</v>
      </c>
      <c r="D17" s="15" t="s">
        <v>36</v>
      </c>
      <c r="E17" s="16">
        <v>2880</v>
      </c>
      <c r="F17" s="17">
        <v>32.04</v>
      </c>
      <c r="G17" s="16">
        <v>39.15</v>
      </c>
      <c r="H17" s="16">
        <v>92275.199999999997</v>
      </c>
      <c r="I17" s="16">
        <v>112752</v>
      </c>
      <c r="J17" s="18">
        <f t="shared" si="1"/>
        <v>3.7124122458108685E-2</v>
      </c>
      <c r="K17" s="18">
        <f t="shared" si="0"/>
        <v>0.44070927118919256</v>
      </c>
    </row>
    <row r="18" spans="2:11" ht="38.25">
      <c r="B18" s="13" t="s">
        <v>37</v>
      </c>
      <c r="C18" s="14" t="s">
        <v>38</v>
      </c>
      <c r="D18" s="15" t="s">
        <v>39</v>
      </c>
      <c r="E18" s="16">
        <v>3809.0499999999997</v>
      </c>
      <c r="F18" s="17">
        <v>23.85</v>
      </c>
      <c r="G18" s="16">
        <v>29.14</v>
      </c>
      <c r="H18" s="16">
        <v>90845.84</v>
      </c>
      <c r="I18" s="16">
        <v>110995.7</v>
      </c>
      <c r="J18" s="18">
        <f t="shared" si="1"/>
        <v>3.6545852482647703E-2</v>
      </c>
      <c r="K18" s="18">
        <f t="shared" si="0"/>
        <v>0.47725512367184025</v>
      </c>
    </row>
    <row r="19" spans="2:11" ht="25.5">
      <c r="B19" s="13" t="s">
        <v>40</v>
      </c>
      <c r="C19" s="14" t="s">
        <v>41</v>
      </c>
      <c r="D19" s="15" t="s">
        <v>26</v>
      </c>
      <c r="E19" s="16">
        <v>76.37</v>
      </c>
      <c r="F19" s="17">
        <v>864.03</v>
      </c>
      <c r="G19" s="16">
        <v>1056.01</v>
      </c>
      <c r="H19" s="16">
        <v>65985.97</v>
      </c>
      <c r="I19" s="16">
        <v>80647.48</v>
      </c>
      <c r="J19" s="18">
        <f t="shared" si="1"/>
        <v>2.6553559346688935E-2</v>
      </c>
      <c r="K19" s="18">
        <f t="shared" si="0"/>
        <v>0.50380868301852921</v>
      </c>
    </row>
    <row r="20" spans="2:11" ht="25.5">
      <c r="B20" s="13" t="s">
        <v>42</v>
      </c>
      <c r="C20" s="14" t="s">
        <v>43</v>
      </c>
      <c r="D20" s="15" t="s">
        <v>26</v>
      </c>
      <c r="E20" s="16">
        <v>817.6</v>
      </c>
      <c r="F20" s="17">
        <v>75.12</v>
      </c>
      <c r="G20" s="16">
        <v>91.81</v>
      </c>
      <c r="H20" s="16">
        <v>61418.11</v>
      </c>
      <c r="I20" s="16">
        <v>75063.850000000006</v>
      </c>
      <c r="J20" s="18">
        <f t="shared" si="1"/>
        <v>2.471512309827854E-2</v>
      </c>
      <c r="K20" s="18">
        <f t="shared" si="0"/>
        <v>0.52852380611680772</v>
      </c>
    </row>
    <row r="21" spans="2:11" ht="25.5">
      <c r="B21" s="13" t="s">
        <v>44</v>
      </c>
      <c r="C21" s="14" t="s">
        <v>45</v>
      </c>
      <c r="D21" s="15" t="s">
        <v>26</v>
      </c>
      <c r="E21" s="16">
        <v>85.84</v>
      </c>
      <c r="F21" s="17">
        <v>700</v>
      </c>
      <c r="G21" s="16">
        <v>855.54</v>
      </c>
      <c r="H21" s="16">
        <v>60088</v>
      </c>
      <c r="I21" s="16">
        <v>73439.549999999988</v>
      </c>
      <c r="J21" s="18">
        <f t="shared" si="1"/>
        <v>2.4180314739147821E-2</v>
      </c>
      <c r="K21" s="18">
        <f t="shared" si="0"/>
        <v>0.55270412085595555</v>
      </c>
    </row>
    <row r="22" spans="2:11" ht="25.5">
      <c r="B22" s="13" t="s">
        <v>46</v>
      </c>
      <c r="C22" s="14" t="s">
        <v>47</v>
      </c>
      <c r="D22" s="15" t="s">
        <v>48</v>
      </c>
      <c r="E22" s="16">
        <v>22623.360000000001</v>
      </c>
      <c r="F22" s="17">
        <v>2.46</v>
      </c>
      <c r="G22" s="16">
        <v>3</v>
      </c>
      <c r="H22" s="16">
        <v>55653.46</v>
      </c>
      <c r="I22" s="16">
        <v>67870.080000000002</v>
      </c>
      <c r="J22" s="18">
        <f t="shared" si="1"/>
        <v>2.2346540736852855E-2</v>
      </c>
      <c r="K22" s="18">
        <f t="shared" si="0"/>
        <v>0.57505066159280838</v>
      </c>
    </row>
    <row r="23" spans="2:11" ht="25.5">
      <c r="B23" s="13" t="s">
        <v>49</v>
      </c>
      <c r="C23" s="14" t="s">
        <v>50</v>
      </c>
      <c r="D23" s="15" t="s">
        <v>26</v>
      </c>
      <c r="E23" s="16">
        <v>3331.52</v>
      </c>
      <c r="F23" s="17">
        <v>15.8</v>
      </c>
      <c r="G23" s="16">
        <v>19.309999999999999</v>
      </c>
      <c r="H23" s="16">
        <v>52638.01</v>
      </c>
      <c r="I23" s="16">
        <v>64331.65</v>
      </c>
      <c r="J23" s="18">
        <f t="shared" si="1"/>
        <v>2.1181496137826269E-2</v>
      </c>
      <c r="K23" s="18">
        <f t="shared" si="0"/>
        <v>0.59623215773063465</v>
      </c>
    </row>
    <row r="24" spans="2:11" ht="25.5">
      <c r="B24" s="13" t="s">
        <v>51</v>
      </c>
      <c r="C24" s="14" t="s">
        <v>52</v>
      </c>
      <c r="D24" s="15" t="s">
        <v>26</v>
      </c>
      <c r="E24" s="16">
        <v>404.33</v>
      </c>
      <c r="F24" s="17">
        <v>108.05</v>
      </c>
      <c r="G24" s="16">
        <v>132.05000000000001</v>
      </c>
      <c r="H24" s="16">
        <v>43687.85</v>
      </c>
      <c r="I24" s="16">
        <v>53391.77</v>
      </c>
      <c r="J24" s="18">
        <f t="shared" si="1"/>
        <v>1.7579489567681048E-2</v>
      </c>
      <c r="K24" s="18">
        <f t="shared" si="0"/>
        <v>0.61381164729831572</v>
      </c>
    </row>
    <row r="25" spans="2:11" ht="25.5">
      <c r="B25" s="13" t="s">
        <v>53</v>
      </c>
      <c r="C25" s="14" t="s">
        <v>54</v>
      </c>
      <c r="D25" s="15" t="s">
        <v>48</v>
      </c>
      <c r="E25" s="16">
        <v>53131.21</v>
      </c>
      <c r="F25" s="17">
        <v>0.77</v>
      </c>
      <c r="G25" s="16">
        <v>0.94</v>
      </c>
      <c r="H25" s="16">
        <v>40911.03</v>
      </c>
      <c r="I25" s="16">
        <v>49943.33</v>
      </c>
      <c r="J25" s="18">
        <f t="shared" si="1"/>
        <v>1.6444074596332955E-2</v>
      </c>
      <c r="K25" s="18">
        <f t="shared" si="0"/>
        <v>0.63025572189464862</v>
      </c>
    </row>
    <row r="26" spans="2:11" ht="25.5">
      <c r="B26" s="13" t="s">
        <v>55</v>
      </c>
      <c r="C26" s="14" t="s">
        <v>56</v>
      </c>
      <c r="D26" s="15" t="s">
        <v>29</v>
      </c>
      <c r="E26" s="16">
        <v>1</v>
      </c>
      <c r="F26" s="17">
        <v>28472.74</v>
      </c>
      <c r="G26" s="16">
        <v>34799.379999999997</v>
      </c>
      <c r="H26" s="16">
        <v>28472.74</v>
      </c>
      <c r="I26" s="16">
        <v>34799.379999999997</v>
      </c>
      <c r="J26" s="18">
        <f t="shared" si="1"/>
        <v>1.1457858349175697E-2</v>
      </c>
      <c r="K26" s="18">
        <f t="shared" si="0"/>
        <v>0.6417135802438243</v>
      </c>
    </row>
    <row r="27" spans="2:11">
      <c r="B27" s="13" t="s">
        <v>57</v>
      </c>
      <c r="C27" s="14" t="s">
        <v>58</v>
      </c>
      <c r="D27" s="15" t="s">
        <v>36</v>
      </c>
      <c r="E27" s="16">
        <v>216</v>
      </c>
      <c r="F27" s="17">
        <v>125.79</v>
      </c>
      <c r="G27" s="16">
        <v>153.74</v>
      </c>
      <c r="H27" s="16">
        <v>27170.639999999999</v>
      </c>
      <c r="I27" s="16">
        <v>33207.839999999997</v>
      </c>
      <c r="J27" s="18">
        <f t="shared" si="1"/>
        <v>1.0933836373006951E-2</v>
      </c>
      <c r="K27" s="18">
        <f t="shared" si="0"/>
        <v>0.65264741661683123</v>
      </c>
    </row>
    <row r="28" spans="2:11" ht="25.5">
      <c r="B28" s="13" t="s">
        <v>59</v>
      </c>
      <c r="C28" s="14" t="s">
        <v>60</v>
      </c>
      <c r="D28" s="15" t="s">
        <v>29</v>
      </c>
      <c r="E28" s="16">
        <v>18</v>
      </c>
      <c r="F28" s="17">
        <v>1350.45</v>
      </c>
      <c r="G28" s="16">
        <v>1650.51</v>
      </c>
      <c r="H28" s="16">
        <v>24308.1</v>
      </c>
      <c r="I28" s="16">
        <v>29709.18</v>
      </c>
      <c r="J28" s="18">
        <f t="shared" si="1"/>
        <v>9.7818862321732061E-3</v>
      </c>
      <c r="K28" s="18">
        <f t="shared" si="0"/>
        <v>0.66242930284900448</v>
      </c>
    </row>
    <row r="29" spans="2:11">
      <c r="B29" s="13" t="s">
        <v>61</v>
      </c>
      <c r="C29" s="14" t="s">
        <v>62</v>
      </c>
      <c r="D29" s="15" t="s">
        <v>29</v>
      </c>
      <c r="E29" s="16">
        <v>1</v>
      </c>
      <c r="F29" s="17">
        <v>22276.26</v>
      </c>
      <c r="G29" s="16">
        <v>27226.04</v>
      </c>
      <c r="H29" s="16">
        <v>22276.26</v>
      </c>
      <c r="I29" s="16">
        <v>27226.04</v>
      </c>
      <c r="J29" s="18">
        <f t="shared" si="1"/>
        <v>8.9643007929736535E-3</v>
      </c>
      <c r="K29" s="18">
        <f t="shared" si="0"/>
        <v>0.67139360364197809</v>
      </c>
    </row>
    <row r="30" spans="2:11">
      <c r="B30" s="13" t="s">
        <v>63</v>
      </c>
      <c r="C30" s="14" t="s">
        <v>64</v>
      </c>
      <c r="D30" s="15" t="s">
        <v>65</v>
      </c>
      <c r="E30" s="16">
        <v>11320</v>
      </c>
      <c r="F30" s="17">
        <v>1.79</v>
      </c>
      <c r="G30" s="16">
        <v>2.1800000000000002</v>
      </c>
      <c r="H30" s="16">
        <v>20262.8</v>
      </c>
      <c r="I30" s="16">
        <v>24677.599999999999</v>
      </c>
      <c r="J30" s="18">
        <f t="shared" si="1"/>
        <v>8.1252150238773843E-3</v>
      </c>
      <c r="K30" s="18">
        <f t="shared" si="0"/>
        <v>0.67951881866585551</v>
      </c>
    </row>
    <row r="31" spans="2:11" ht="25.5">
      <c r="B31" s="13" t="s">
        <v>66</v>
      </c>
      <c r="C31" s="14" t="s">
        <v>67</v>
      </c>
      <c r="D31" s="15" t="s">
        <v>26</v>
      </c>
      <c r="E31" s="16">
        <v>221.61</v>
      </c>
      <c r="F31" s="17">
        <v>82.12</v>
      </c>
      <c r="G31" s="16">
        <v>100.36</v>
      </c>
      <c r="H31" s="16">
        <v>18198.61</v>
      </c>
      <c r="I31" s="16">
        <v>22240.77</v>
      </c>
      <c r="J31" s="18">
        <f t="shared" si="1"/>
        <v>7.3228773684070343E-3</v>
      </c>
      <c r="K31" s="18">
        <f t="shared" si="0"/>
        <v>0.68684169603426259</v>
      </c>
    </row>
    <row r="32" spans="2:11">
      <c r="B32" s="13" t="s">
        <v>68</v>
      </c>
      <c r="C32" s="14" t="s">
        <v>69</v>
      </c>
      <c r="D32" s="15" t="s">
        <v>26</v>
      </c>
      <c r="E32" s="16">
        <v>1401.59</v>
      </c>
      <c r="F32" s="17">
        <v>12.95</v>
      </c>
      <c r="G32" s="16">
        <v>15.82</v>
      </c>
      <c r="H32" s="16">
        <v>18150.59</v>
      </c>
      <c r="I32" s="16">
        <v>22173.15</v>
      </c>
      <c r="J32" s="18">
        <f t="shared" si="1"/>
        <v>7.3006131676778474E-3</v>
      </c>
      <c r="K32" s="18">
        <f t="shared" si="0"/>
        <v>0.69414230920194042</v>
      </c>
    </row>
    <row r="33" spans="2:11" ht="25.5">
      <c r="B33" s="13" t="s">
        <v>70</v>
      </c>
      <c r="C33" s="14" t="s">
        <v>71</v>
      </c>
      <c r="D33" s="15" t="s">
        <v>29</v>
      </c>
      <c r="E33" s="16">
        <v>48</v>
      </c>
      <c r="F33" s="17">
        <v>350</v>
      </c>
      <c r="G33" s="16">
        <v>427.77</v>
      </c>
      <c r="H33" s="16">
        <v>16800</v>
      </c>
      <c r="I33" s="16">
        <v>20532.96</v>
      </c>
      <c r="J33" s="18">
        <f t="shared" si="1"/>
        <v>6.7605729518540447E-3</v>
      </c>
      <c r="K33" s="18">
        <f t="shared" si="0"/>
        <v>0.70090288215379448</v>
      </c>
    </row>
    <row r="34" spans="2:11" ht="25.5">
      <c r="B34" s="13" t="s">
        <v>72</v>
      </c>
      <c r="C34" s="14" t="s">
        <v>73</v>
      </c>
      <c r="D34" s="15" t="s">
        <v>26</v>
      </c>
      <c r="E34" s="16">
        <v>9.56</v>
      </c>
      <c r="F34" s="17">
        <v>1737.55</v>
      </c>
      <c r="G34" s="16">
        <v>2123.63</v>
      </c>
      <c r="H34" s="16">
        <v>16610.97</v>
      </c>
      <c r="I34" s="16">
        <v>20301.89</v>
      </c>
      <c r="J34" s="18">
        <f t="shared" si="1"/>
        <v>6.6844920754492347E-3</v>
      </c>
      <c r="K34" s="18">
        <f t="shared" si="0"/>
        <v>0.70758737422924367</v>
      </c>
    </row>
    <row r="35" spans="2:11">
      <c r="B35" s="13" t="s">
        <v>74</v>
      </c>
      <c r="C35" s="14" t="s">
        <v>75</v>
      </c>
      <c r="D35" s="15" t="s">
        <v>29</v>
      </c>
      <c r="E35" s="16">
        <v>1</v>
      </c>
      <c r="F35" s="17">
        <v>16417.060000000001</v>
      </c>
      <c r="G35" s="16">
        <v>20064.93</v>
      </c>
      <c r="H35" s="16">
        <v>16417.060000000001</v>
      </c>
      <c r="I35" s="16">
        <v>20064.93</v>
      </c>
      <c r="J35" s="18">
        <f t="shared" si="1"/>
        <v>6.6064718890430207E-3</v>
      </c>
      <c r="K35" s="18">
        <f t="shared" si="0"/>
        <v>0.71419384611828673</v>
      </c>
    </row>
    <row r="36" spans="2:11" ht="25.5">
      <c r="B36" s="13" t="s">
        <v>76</v>
      </c>
      <c r="C36" s="14" t="s">
        <v>77</v>
      </c>
      <c r="D36" s="15" t="s">
        <v>78</v>
      </c>
      <c r="E36" s="16">
        <v>190.12</v>
      </c>
      <c r="F36" s="17">
        <v>81.209999999999994</v>
      </c>
      <c r="G36" s="16">
        <v>99.25</v>
      </c>
      <c r="H36" s="16">
        <v>15439.64</v>
      </c>
      <c r="I36" s="16">
        <v>18869.41</v>
      </c>
      <c r="J36" s="18">
        <f t="shared" si="1"/>
        <v>6.212841346958463E-3</v>
      </c>
      <c r="K36" s="18">
        <f t="shared" si="0"/>
        <v>0.72040668746524517</v>
      </c>
    </row>
    <row r="37" spans="2:11">
      <c r="B37" s="13" t="s">
        <v>79</v>
      </c>
      <c r="C37" s="14" t="s">
        <v>80</v>
      </c>
      <c r="D37" s="15" t="s">
        <v>78</v>
      </c>
      <c r="E37" s="16">
        <v>90</v>
      </c>
      <c r="F37" s="17">
        <v>163.12</v>
      </c>
      <c r="G37" s="16">
        <v>199.36</v>
      </c>
      <c r="H37" s="16">
        <v>14680.8</v>
      </c>
      <c r="I37" s="16">
        <v>17942.400000000001</v>
      </c>
      <c r="J37" s="18">
        <f t="shared" si="1"/>
        <v>5.9076189760923917E-3</v>
      </c>
      <c r="K37" s="18">
        <f t="shared" si="0"/>
        <v>0.72631430644133754</v>
      </c>
    </row>
    <row r="38" spans="2:11">
      <c r="B38" s="13" t="s">
        <v>81</v>
      </c>
      <c r="C38" s="14" t="s">
        <v>82</v>
      </c>
      <c r="D38" s="15" t="s">
        <v>29</v>
      </c>
      <c r="E38" s="16">
        <v>1</v>
      </c>
      <c r="F38" s="17">
        <v>14611.22</v>
      </c>
      <c r="G38" s="16">
        <v>17857.830000000002</v>
      </c>
      <c r="H38" s="16">
        <v>14611.22</v>
      </c>
      <c r="I38" s="16">
        <v>17857.830000000002</v>
      </c>
      <c r="J38" s="18">
        <f t="shared" si="1"/>
        <v>5.8797739087207953E-3</v>
      </c>
      <c r="K38" s="18">
        <f t="shared" si="0"/>
        <v>0.73219408035005829</v>
      </c>
    </row>
    <row r="39" spans="2:11" ht="38.25">
      <c r="B39" s="13" t="s">
        <v>83</v>
      </c>
      <c r="C39" s="14" t="s">
        <v>84</v>
      </c>
      <c r="D39" s="15" t="s">
        <v>29</v>
      </c>
      <c r="E39" s="16">
        <v>6</v>
      </c>
      <c r="F39" s="17">
        <v>2432.6799999999998</v>
      </c>
      <c r="G39" s="16">
        <v>2973.22</v>
      </c>
      <c r="H39" s="16">
        <v>14596.08</v>
      </c>
      <c r="I39" s="16">
        <v>17839.32</v>
      </c>
      <c r="J39" s="18">
        <f t="shared" si="1"/>
        <v>5.8736794047944815E-3</v>
      </c>
      <c r="K39" s="18">
        <f t="shared" si="0"/>
        <v>0.73806775975485273</v>
      </c>
    </row>
    <row r="40" spans="2:11">
      <c r="B40" s="13" t="s">
        <v>85</v>
      </c>
      <c r="C40" s="14" t="s">
        <v>86</v>
      </c>
      <c r="D40" s="15" t="s">
        <v>26</v>
      </c>
      <c r="E40" s="16">
        <v>1115.1099999999999</v>
      </c>
      <c r="F40" s="17">
        <v>13.07</v>
      </c>
      <c r="G40" s="16">
        <v>15.97</v>
      </c>
      <c r="H40" s="16">
        <v>14574.48</v>
      </c>
      <c r="I40" s="16">
        <v>17808.29</v>
      </c>
      <c r="J40" s="18">
        <f t="shared" si="1"/>
        <v>5.8634626324101779E-3</v>
      </c>
      <c r="K40" s="18">
        <f t="shared" si="0"/>
        <v>0.74393122238726295</v>
      </c>
    </row>
    <row r="41" spans="2:11" ht="38.25">
      <c r="B41" s="13" t="s">
        <v>87</v>
      </c>
      <c r="C41" s="14" t="s">
        <v>88</v>
      </c>
      <c r="D41" s="15" t="s">
        <v>26</v>
      </c>
      <c r="E41" s="16">
        <v>266.32</v>
      </c>
      <c r="F41" s="17">
        <v>52.78</v>
      </c>
      <c r="G41" s="16">
        <v>64.5</v>
      </c>
      <c r="H41" s="16">
        <v>14056.36</v>
      </c>
      <c r="I41" s="16">
        <v>17177.64</v>
      </c>
      <c r="J41" s="18">
        <f t="shared" si="1"/>
        <v>5.6558181752989394E-3</v>
      </c>
      <c r="K41" s="18">
        <f t="shared" si="0"/>
        <v>0.74958704056256187</v>
      </c>
    </row>
    <row r="42" spans="2:11" ht="38.25">
      <c r="B42" s="13" t="s">
        <v>89</v>
      </c>
      <c r="C42" s="14" t="s">
        <v>90</v>
      </c>
      <c r="D42" s="15" t="s">
        <v>91</v>
      </c>
      <c r="E42" s="16">
        <v>1508.22</v>
      </c>
      <c r="F42" s="17">
        <v>8.9499999999999993</v>
      </c>
      <c r="G42" s="16">
        <v>10.93</v>
      </c>
      <c r="H42" s="16">
        <v>13498.56</v>
      </c>
      <c r="I42" s="16">
        <v>16484.84</v>
      </c>
      <c r="J42" s="18">
        <f t="shared" si="1"/>
        <v>5.4277105404988684E-3</v>
      </c>
      <c r="K42" s="18">
        <f t="shared" si="0"/>
        <v>0.75501475110306071</v>
      </c>
    </row>
    <row r="43" spans="2:11" ht="25.5">
      <c r="B43" s="13" t="s">
        <v>92</v>
      </c>
      <c r="C43" s="14" t="s">
        <v>93</v>
      </c>
      <c r="D43" s="15" t="s">
        <v>26</v>
      </c>
      <c r="E43" s="16">
        <v>65.06</v>
      </c>
      <c r="F43" s="17">
        <v>201.8</v>
      </c>
      <c r="G43" s="16">
        <v>246.63</v>
      </c>
      <c r="H43" s="16">
        <v>13129.1</v>
      </c>
      <c r="I43" s="16">
        <v>16045.74</v>
      </c>
      <c r="J43" s="18">
        <f t="shared" si="1"/>
        <v>5.283134815266894E-3</v>
      </c>
      <c r="K43" s="18">
        <f t="shared" si="0"/>
        <v>0.76029788591832759</v>
      </c>
    </row>
    <row r="44" spans="2:11" ht="25.5">
      <c r="B44" s="13" t="s">
        <v>94</v>
      </c>
      <c r="C44" s="14" t="s">
        <v>95</v>
      </c>
      <c r="D44" s="15" t="s">
        <v>29</v>
      </c>
      <c r="E44" s="16">
        <v>1</v>
      </c>
      <c r="F44" s="17">
        <v>13037.54</v>
      </c>
      <c r="G44" s="16">
        <v>15934.48</v>
      </c>
      <c r="H44" s="16">
        <v>13037.54</v>
      </c>
      <c r="I44" s="16">
        <v>15934.48</v>
      </c>
      <c r="J44" s="18">
        <f t="shared" si="1"/>
        <v>5.246501940775185E-3</v>
      </c>
      <c r="K44" s="18">
        <f t="shared" si="0"/>
        <v>0.76554438785910273</v>
      </c>
    </row>
    <row r="45" spans="2:11">
      <c r="B45" s="13" t="s">
        <v>96</v>
      </c>
      <c r="C45" s="14" t="s">
        <v>97</v>
      </c>
      <c r="D45" s="15" t="s">
        <v>29</v>
      </c>
      <c r="E45" s="16">
        <v>295</v>
      </c>
      <c r="F45" s="17">
        <v>43.6</v>
      </c>
      <c r="G45" s="16">
        <v>53.28</v>
      </c>
      <c r="H45" s="16">
        <v>12862</v>
      </c>
      <c r="I45" s="16">
        <v>15717.6</v>
      </c>
      <c r="J45" s="18">
        <f t="shared" si="1"/>
        <v>5.175093188125879E-3</v>
      </c>
      <c r="K45" s="18">
        <f t="shared" si="0"/>
        <v>0.77071948104722865</v>
      </c>
    </row>
    <row r="46" spans="2:11" ht="25.5">
      <c r="B46" s="13" t="s">
        <v>98</v>
      </c>
      <c r="C46" s="14" t="s">
        <v>99</v>
      </c>
      <c r="D46" s="15" t="s">
        <v>26</v>
      </c>
      <c r="E46" s="16">
        <v>110.99000000000001</v>
      </c>
      <c r="F46" s="17">
        <v>109.87</v>
      </c>
      <c r="G46" s="16">
        <v>134.28</v>
      </c>
      <c r="H46" s="16">
        <v>12194.47</v>
      </c>
      <c r="I46" s="16">
        <v>14903.73</v>
      </c>
      <c r="J46" s="18">
        <f t="shared" si="1"/>
        <v>4.9071226905295527E-3</v>
      </c>
      <c r="K46" s="18">
        <f t="shared" si="0"/>
        <v>0.77562660373775816</v>
      </c>
    </row>
    <row r="47" spans="2:11" ht="25.5">
      <c r="B47" s="13" t="s">
        <v>100</v>
      </c>
      <c r="C47" s="14" t="s">
        <v>101</v>
      </c>
      <c r="D47" s="15" t="s">
        <v>26</v>
      </c>
      <c r="E47" s="16">
        <v>343.09000000000003</v>
      </c>
      <c r="F47" s="17">
        <v>35.42</v>
      </c>
      <c r="G47" s="16">
        <v>43.29</v>
      </c>
      <c r="H47" s="16">
        <v>12152.24</v>
      </c>
      <c r="I47" s="16">
        <v>14852.36</v>
      </c>
      <c r="J47" s="18">
        <f t="shared" si="1"/>
        <v>4.8902088781743571E-3</v>
      </c>
      <c r="K47" s="18">
        <f t="shared" si="0"/>
        <v>0.78051681261593253</v>
      </c>
    </row>
    <row r="48" spans="2:11" ht="38.25">
      <c r="B48" s="13" t="s">
        <v>102</v>
      </c>
      <c r="C48" s="14" t="s">
        <v>103</v>
      </c>
      <c r="D48" s="15" t="s">
        <v>29</v>
      </c>
      <c r="E48" s="16">
        <v>1</v>
      </c>
      <c r="F48" s="17">
        <v>11645.68</v>
      </c>
      <c r="G48" s="16">
        <v>14233.35</v>
      </c>
      <c r="H48" s="16">
        <v>11645.68</v>
      </c>
      <c r="I48" s="16">
        <v>14233.35</v>
      </c>
      <c r="J48" s="18">
        <f t="shared" si="1"/>
        <v>4.6863969454122431E-3</v>
      </c>
      <c r="K48" s="18">
        <f t="shared" si="0"/>
        <v>0.78520320956134482</v>
      </c>
    </row>
    <row r="49" spans="2:11">
      <c r="B49" s="13" t="s">
        <v>104</v>
      </c>
      <c r="C49" s="14" t="s">
        <v>105</v>
      </c>
      <c r="D49" s="15" t="s">
        <v>26</v>
      </c>
      <c r="E49" s="16">
        <v>3258.4700000000003</v>
      </c>
      <c r="F49" s="17">
        <v>3.56</v>
      </c>
      <c r="G49" s="16">
        <v>4.3499999999999996</v>
      </c>
      <c r="H49" s="16">
        <v>11600.15</v>
      </c>
      <c r="I49" s="16">
        <v>14174.34</v>
      </c>
      <c r="J49" s="18">
        <f t="shared" si="1"/>
        <v>4.6669676273845984E-3</v>
      </c>
      <c r="K49" s="18">
        <f t="shared" si="0"/>
        <v>0.78987017718872943</v>
      </c>
    </row>
    <row r="50" spans="2:11" ht="25.5">
      <c r="B50" s="13" t="s">
        <v>106</v>
      </c>
      <c r="C50" s="14" t="s">
        <v>107</v>
      </c>
      <c r="D50" s="15" t="s">
        <v>26</v>
      </c>
      <c r="E50" s="16">
        <v>42.300000000000004</v>
      </c>
      <c r="F50" s="17">
        <v>265.31</v>
      </c>
      <c r="G50" s="16">
        <v>324.26</v>
      </c>
      <c r="H50" s="16">
        <v>11222.61</v>
      </c>
      <c r="I50" s="16">
        <v>13716.19</v>
      </c>
      <c r="J50" s="18">
        <f t="shared" si="1"/>
        <v>4.5161196007049613E-3</v>
      </c>
      <c r="K50" s="18">
        <f t="shared" si="0"/>
        <v>0.7943862967894344</v>
      </c>
    </row>
    <row r="51" spans="2:11">
      <c r="B51" s="13" t="s">
        <v>108</v>
      </c>
      <c r="C51" s="14" t="s">
        <v>109</v>
      </c>
      <c r="D51" s="15" t="s">
        <v>26</v>
      </c>
      <c r="E51" s="16">
        <v>1401.59</v>
      </c>
      <c r="F51" s="17">
        <v>7.94</v>
      </c>
      <c r="G51" s="16">
        <v>9.6999999999999993</v>
      </c>
      <c r="H51" s="16">
        <v>11128.62</v>
      </c>
      <c r="I51" s="16">
        <v>13595.42</v>
      </c>
      <c r="J51" s="18">
        <f t="shared" si="1"/>
        <v>4.4763555143094574E-3</v>
      </c>
      <c r="K51" s="18">
        <f t="shared" si="0"/>
        <v>0.79886265230374387</v>
      </c>
    </row>
    <row r="52" spans="2:11" ht="25.5">
      <c r="B52" s="13" t="s">
        <v>110</v>
      </c>
      <c r="C52" s="14" t="s">
        <v>111</v>
      </c>
      <c r="D52" s="15" t="s">
        <v>26</v>
      </c>
      <c r="E52" s="16">
        <v>32.200000000000003</v>
      </c>
      <c r="F52" s="17">
        <v>344.2</v>
      </c>
      <c r="G52" s="16">
        <v>420.68</v>
      </c>
      <c r="H52" s="16">
        <v>11083.24</v>
      </c>
      <c r="I52" s="16">
        <v>13545.89</v>
      </c>
      <c r="J52" s="18">
        <f t="shared" si="1"/>
        <v>4.460047530545532E-3</v>
      </c>
      <c r="K52" s="18">
        <f t="shared" si="0"/>
        <v>0.80332269983428939</v>
      </c>
    </row>
    <row r="53" spans="2:11" ht="25.5">
      <c r="B53" s="13" t="s">
        <v>112</v>
      </c>
      <c r="C53" s="14" t="s">
        <v>113</v>
      </c>
      <c r="D53" s="15" t="s">
        <v>91</v>
      </c>
      <c r="E53" s="16">
        <v>14.780000000000001</v>
      </c>
      <c r="F53" s="17">
        <v>746.58</v>
      </c>
      <c r="G53" s="16">
        <v>912.47</v>
      </c>
      <c r="H53" s="16">
        <v>11034.45</v>
      </c>
      <c r="I53" s="16">
        <v>13486.3</v>
      </c>
      <c r="J53" s="18">
        <f t="shared" si="1"/>
        <v>4.4404272448097691E-3</v>
      </c>
      <c r="K53" s="18">
        <f t="shared" si="0"/>
        <v>0.80776312707909914</v>
      </c>
    </row>
    <row r="54" spans="2:11" ht="25.5">
      <c r="B54" s="13" t="s">
        <v>114</v>
      </c>
      <c r="C54" s="14" t="s">
        <v>115</v>
      </c>
      <c r="D54" s="15" t="s">
        <v>78</v>
      </c>
      <c r="E54" s="16">
        <v>1548.0300000000002</v>
      </c>
      <c r="F54" s="17">
        <v>6.83</v>
      </c>
      <c r="G54" s="16">
        <v>8.34</v>
      </c>
      <c r="H54" s="16">
        <v>10573.04</v>
      </c>
      <c r="I54" s="16">
        <v>12910.56</v>
      </c>
      <c r="J54" s="18">
        <f t="shared" si="1"/>
        <v>4.2508621615825852E-3</v>
      </c>
      <c r="K54" s="18">
        <f t="shared" si="0"/>
        <v>0.81201398924068169</v>
      </c>
    </row>
    <row r="55" spans="2:11" ht="25.5">
      <c r="B55" s="13" t="s">
        <v>116</v>
      </c>
      <c r="C55" s="14" t="s">
        <v>117</v>
      </c>
      <c r="D55" s="15" t="s">
        <v>26</v>
      </c>
      <c r="E55" s="16">
        <v>3280.94</v>
      </c>
      <c r="F55" s="17">
        <v>3.17</v>
      </c>
      <c r="G55" s="16">
        <v>3.87</v>
      </c>
      <c r="H55" s="16">
        <v>10400.57</v>
      </c>
      <c r="I55" s="16">
        <v>12697.23</v>
      </c>
      <c r="J55" s="18">
        <f t="shared" si="1"/>
        <v>4.1806222630088275E-3</v>
      </c>
      <c r="K55" s="18">
        <f t="shared" si="0"/>
        <v>0.81619461150369055</v>
      </c>
    </row>
    <row r="56" spans="2:11" ht="25.5">
      <c r="B56" s="13" t="s">
        <v>118</v>
      </c>
      <c r="C56" s="14" t="s">
        <v>119</v>
      </c>
      <c r="D56" s="15" t="s">
        <v>48</v>
      </c>
      <c r="E56" s="16">
        <v>5360.29</v>
      </c>
      <c r="F56" s="17">
        <v>1.88</v>
      </c>
      <c r="G56" s="16">
        <v>2.29</v>
      </c>
      <c r="H56" s="16">
        <v>10077.34</v>
      </c>
      <c r="I56" s="16">
        <v>12275.06</v>
      </c>
      <c r="J56" s="18">
        <f t="shared" si="1"/>
        <v>4.0416208193258798E-3</v>
      </c>
      <c r="K56" s="18">
        <f t="shared" si="0"/>
        <v>0.82023623232301646</v>
      </c>
    </row>
    <row r="57" spans="2:11" ht="25.5">
      <c r="B57" s="13" t="s">
        <v>120</v>
      </c>
      <c r="C57" s="14" t="s">
        <v>121</v>
      </c>
      <c r="D57" s="15" t="s">
        <v>29</v>
      </c>
      <c r="E57" s="16">
        <v>57</v>
      </c>
      <c r="F57" s="17">
        <v>160.28</v>
      </c>
      <c r="G57" s="16">
        <v>195.89</v>
      </c>
      <c r="H57" s="16">
        <v>9135.9599999999991</v>
      </c>
      <c r="I57" s="16">
        <v>11165.73</v>
      </c>
      <c r="J57" s="18">
        <f t="shared" si="1"/>
        <v>3.6763687371769711E-3</v>
      </c>
      <c r="K57" s="18">
        <f t="shared" si="0"/>
        <v>0.82391260106019337</v>
      </c>
    </row>
    <row r="58" spans="2:11">
      <c r="B58" s="13" t="s">
        <v>122</v>
      </c>
      <c r="C58" s="14" t="s">
        <v>123</v>
      </c>
      <c r="D58" s="15" t="s">
        <v>29</v>
      </c>
      <c r="E58" s="16">
        <v>1</v>
      </c>
      <c r="F58" s="17">
        <v>9033.36</v>
      </c>
      <c r="G58" s="16">
        <v>11040.57</v>
      </c>
      <c r="H58" s="16">
        <v>9033.36</v>
      </c>
      <c r="I58" s="16">
        <v>11040.57</v>
      </c>
      <c r="J58" s="18">
        <f t="shared" si="1"/>
        <v>3.6351592227838177E-3</v>
      </c>
      <c r="K58" s="18">
        <f t="shared" si="0"/>
        <v>0.82754776028297716</v>
      </c>
    </row>
    <row r="59" spans="2:11" ht="25.5">
      <c r="B59" s="13" t="s">
        <v>124</v>
      </c>
      <c r="C59" s="14" t="s">
        <v>125</v>
      </c>
      <c r="D59" s="15" t="s">
        <v>78</v>
      </c>
      <c r="E59" s="16">
        <v>682.86</v>
      </c>
      <c r="F59" s="17">
        <v>12.75</v>
      </c>
      <c r="G59" s="16">
        <v>15.58</v>
      </c>
      <c r="H59" s="16">
        <v>8706.4599999999991</v>
      </c>
      <c r="I59" s="16">
        <v>10638.94</v>
      </c>
      <c r="J59" s="18">
        <f t="shared" si="1"/>
        <v>3.5029206700055949E-3</v>
      </c>
      <c r="K59" s="18">
        <f t="shared" si="0"/>
        <v>0.83105068095298273</v>
      </c>
    </row>
    <row r="60" spans="2:11" ht="25.5">
      <c r="B60" s="13" t="s">
        <v>126</v>
      </c>
      <c r="C60" s="14" t="s">
        <v>127</v>
      </c>
      <c r="D60" s="15" t="s">
        <v>91</v>
      </c>
      <c r="E60" s="16">
        <v>16.75</v>
      </c>
      <c r="F60" s="17">
        <v>493.12</v>
      </c>
      <c r="G60" s="16">
        <v>602.69000000000005</v>
      </c>
      <c r="H60" s="16">
        <v>8259.76</v>
      </c>
      <c r="I60" s="16">
        <v>10095.01</v>
      </c>
      <c r="J60" s="18">
        <f t="shared" si="1"/>
        <v>3.3238291778046668E-3</v>
      </c>
      <c r="K60" s="18">
        <f t="shared" si="0"/>
        <v>0.83437451013078745</v>
      </c>
    </row>
    <row r="61" spans="2:11" ht="25.5">
      <c r="B61" s="13" t="s">
        <v>128</v>
      </c>
      <c r="C61" s="14" t="s">
        <v>129</v>
      </c>
      <c r="D61" s="15" t="s">
        <v>91</v>
      </c>
      <c r="E61" s="16">
        <v>11.5</v>
      </c>
      <c r="F61" s="17">
        <v>667.9</v>
      </c>
      <c r="G61" s="16">
        <v>816.3</v>
      </c>
      <c r="H61" s="16">
        <v>7680.85</v>
      </c>
      <c r="I61" s="16">
        <v>9387.4500000000007</v>
      </c>
      <c r="J61" s="18">
        <f t="shared" si="1"/>
        <v>3.0908617440876651E-3</v>
      </c>
      <c r="K61" s="18">
        <f t="shared" si="0"/>
        <v>0.83746537187487513</v>
      </c>
    </row>
    <row r="62" spans="2:11" ht="25.5">
      <c r="B62" s="13" t="s">
        <v>130</v>
      </c>
      <c r="C62" s="14" t="s">
        <v>131</v>
      </c>
      <c r="D62" s="15" t="s">
        <v>26</v>
      </c>
      <c r="E62" s="16">
        <v>8</v>
      </c>
      <c r="F62" s="17">
        <v>938.82</v>
      </c>
      <c r="G62" s="16">
        <v>1147.42</v>
      </c>
      <c r="H62" s="16">
        <v>7510.56</v>
      </c>
      <c r="I62" s="16">
        <v>9179.36</v>
      </c>
      <c r="J62" s="18">
        <f t="shared" si="1"/>
        <v>3.0223471399803514E-3</v>
      </c>
      <c r="K62" s="18">
        <f t="shared" si="0"/>
        <v>0.84048771901485553</v>
      </c>
    </row>
    <row r="63" spans="2:11" ht="25.5">
      <c r="B63" s="13" t="s">
        <v>132</v>
      </c>
      <c r="C63" s="14" t="s">
        <v>133</v>
      </c>
      <c r="D63" s="15" t="s">
        <v>26</v>
      </c>
      <c r="E63" s="16">
        <v>343.09000000000003</v>
      </c>
      <c r="F63" s="17">
        <v>21.86</v>
      </c>
      <c r="G63" s="16">
        <v>26.71</v>
      </c>
      <c r="H63" s="16">
        <v>7499.94</v>
      </c>
      <c r="I63" s="16">
        <v>9163.92</v>
      </c>
      <c r="J63" s="18">
        <f t="shared" si="1"/>
        <v>3.0172634478883866E-3</v>
      </c>
      <c r="K63" s="18">
        <f t="shared" si="0"/>
        <v>0.84350498246274397</v>
      </c>
    </row>
    <row r="64" spans="2:11" ht="25.5">
      <c r="B64" s="13" t="s">
        <v>134</v>
      </c>
      <c r="C64" s="14" t="s">
        <v>135</v>
      </c>
      <c r="D64" s="15" t="s">
        <v>26</v>
      </c>
      <c r="E64" s="16">
        <v>8.1999999999999993</v>
      </c>
      <c r="F64" s="17">
        <v>903.09</v>
      </c>
      <c r="G64" s="16">
        <v>1103.75</v>
      </c>
      <c r="H64" s="16">
        <v>7405.33</v>
      </c>
      <c r="I64" s="16">
        <v>9050.75</v>
      </c>
      <c r="J64" s="18">
        <f t="shared" si="1"/>
        <v>2.9800016969785651E-3</v>
      </c>
      <c r="K64" s="18">
        <f t="shared" si="0"/>
        <v>0.84648498415972251</v>
      </c>
    </row>
    <row r="65" spans="2:11" ht="25.5">
      <c r="B65" s="13" t="s">
        <v>136</v>
      </c>
      <c r="C65" s="14" t="s">
        <v>137</v>
      </c>
      <c r="D65" s="15" t="s">
        <v>29</v>
      </c>
      <c r="E65" s="16">
        <v>29</v>
      </c>
      <c r="F65" s="17">
        <v>248.68</v>
      </c>
      <c r="G65" s="16">
        <v>303.93</v>
      </c>
      <c r="H65" s="16">
        <v>7211.72</v>
      </c>
      <c r="I65" s="16">
        <v>8813.9699999999993</v>
      </c>
      <c r="J65" s="18">
        <f t="shared" si="1"/>
        <v>2.9020407764128015E-3</v>
      </c>
      <c r="K65" s="18">
        <f t="shared" si="0"/>
        <v>0.84938702493613527</v>
      </c>
    </row>
    <row r="66" spans="2:11" ht="25.5">
      <c r="B66" s="13" t="s">
        <v>138</v>
      </c>
      <c r="C66" s="14" t="s">
        <v>139</v>
      </c>
      <c r="D66" s="15" t="s">
        <v>26</v>
      </c>
      <c r="E66" s="16">
        <v>70.7</v>
      </c>
      <c r="F66" s="17">
        <v>95.39</v>
      </c>
      <c r="G66" s="16">
        <v>116.58</v>
      </c>
      <c r="H66" s="16">
        <v>6744.07</v>
      </c>
      <c r="I66" s="16">
        <v>8242.2000000000007</v>
      </c>
      <c r="J66" s="18">
        <f t="shared" si="1"/>
        <v>2.713782834222217E-3</v>
      </c>
      <c r="K66" s="18">
        <f t="shared" si="0"/>
        <v>0.85210080777035746</v>
      </c>
    </row>
    <row r="67" spans="2:11" ht="25.5">
      <c r="B67" s="13" t="s">
        <v>140</v>
      </c>
      <c r="C67" s="14" t="s">
        <v>141</v>
      </c>
      <c r="D67" s="15" t="s">
        <v>78</v>
      </c>
      <c r="E67" s="16">
        <v>36.549999999999997</v>
      </c>
      <c r="F67" s="17">
        <v>177.25</v>
      </c>
      <c r="G67" s="16">
        <v>216.63</v>
      </c>
      <c r="H67" s="16">
        <v>6478.48</v>
      </c>
      <c r="I67" s="16">
        <v>7917.82</v>
      </c>
      <c r="J67" s="18">
        <f t="shared" si="1"/>
        <v>2.6069792046372756E-3</v>
      </c>
      <c r="K67" s="18">
        <f t="shared" si="0"/>
        <v>0.85470778697499472</v>
      </c>
    </row>
    <row r="68" spans="2:11" ht="25.5">
      <c r="B68" s="13" t="s">
        <v>142</v>
      </c>
      <c r="C68" s="14" t="s">
        <v>143</v>
      </c>
      <c r="D68" s="15" t="s">
        <v>26</v>
      </c>
      <c r="E68" s="16">
        <v>6</v>
      </c>
      <c r="F68" s="17">
        <v>1035.1500000000001</v>
      </c>
      <c r="G68" s="16">
        <v>1265.1600000000001</v>
      </c>
      <c r="H68" s="16">
        <v>6210.9</v>
      </c>
      <c r="I68" s="16">
        <v>7590.96</v>
      </c>
      <c r="J68" s="18">
        <f t="shared" si="1"/>
        <v>2.4993590234727962E-3</v>
      </c>
      <c r="K68" s="18">
        <f t="shared" si="0"/>
        <v>0.85720714599846748</v>
      </c>
    </row>
    <row r="69" spans="2:11" ht="38.25">
      <c r="B69" s="13" t="s">
        <v>144</v>
      </c>
      <c r="C69" s="14" t="s">
        <v>145</v>
      </c>
      <c r="D69" s="15" t="s">
        <v>26</v>
      </c>
      <c r="E69" s="16">
        <v>61.35</v>
      </c>
      <c r="F69" s="17">
        <v>100.9</v>
      </c>
      <c r="G69" s="16">
        <v>123.31</v>
      </c>
      <c r="H69" s="16">
        <v>6190.21</v>
      </c>
      <c r="I69" s="16">
        <v>7565.06</v>
      </c>
      <c r="J69" s="18">
        <f t="shared" si="1"/>
        <v>2.4908313275413272E-3</v>
      </c>
      <c r="K69" s="18">
        <f t="shared" si="0"/>
        <v>0.85969797732600883</v>
      </c>
    </row>
    <row r="70" spans="2:11" ht="63.75">
      <c r="B70" s="13" t="s">
        <v>146</v>
      </c>
      <c r="C70" s="14" t="s">
        <v>147</v>
      </c>
      <c r="D70" s="15" t="s">
        <v>26</v>
      </c>
      <c r="E70" s="16">
        <v>16</v>
      </c>
      <c r="F70" s="17">
        <v>385.95</v>
      </c>
      <c r="G70" s="16">
        <v>471.7</v>
      </c>
      <c r="H70" s="16">
        <v>6175.2</v>
      </c>
      <c r="I70" s="16">
        <v>7547.2</v>
      </c>
      <c r="J70" s="18">
        <f t="shared" si="1"/>
        <v>2.484950839149974E-3</v>
      </c>
      <c r="K70" s="18">
        <f t="shared" si="0"/>
        <v>0.86218292816515885</v>
      </c>
    </row>
    <row r="71" spans="2:11">
      <c r="B71" s="13" t="s">
        <v>148</v>
      </c>
      <c r="C71" s="14" t="s">
        <v>149</v>
      </c>
      <c r="D71" s="15" t="s">
        <v>26</v>
      </c>
      <c r="E71" s="16">
        <v>3280.94</v>
      </c>
      <c r="F71" s="17">
        <v>1.87</v>
      </c>
      <c r="G71" s="16">
        <v>2.2799999999999998</v>
      </c>
      <c r="H71" s="16">
        <v>6135.35</v>
      </c>
      <c r="I71" s="16">
        <v>7480.54</v>
      </c>
      <c r="J71" s="18">
        <f t="shared" si="1"/>
        <v>2.4630027229031889E-3</v>
      </c>
      <c r="K71" s="18">
        <f t="shared" si="0"/>
        <v>0.86464593088806208</v>
      </c>
    </row>
    <row r="72" spans="2:11" ht="25.5">
      <c r="B72" s="13" t="s">
        <v>150</v>
      </c>
      <c r="C72" s="14" t="s">
        <v>151</v>
      </c>
      <c r="D72" s="15" t="s">
        <v>78</v>
      </c>
      <c r="E72" s="16">
        <v>8</v>
      </c>
      <c r="F72" s="17">
        <v>730</v>
      </c>
      <c r="G72" s="16">
        <v>892.2</v>
      </c>
      <c r="H72" s="16">
        <v>5840</v>
      </c>
      <c r="I72" s="16">
        <v>7137.6</v>
      </c>
      <c r="J72" s="18">
        <f t="shared" si="1"/>
        <v>2.3500881266584769E-3</v>
      </c>
      <c r="K72" s="18">
        <f t="shared" si="0"/>
        <v>0.86699601901472056</v>
      </c>
    </row>
    <row r="73" spans="2:11" ht="25.5">
      <c r="B73" s="13" t="s">
        <v>152</v>
      </c>
      <c r="C73" s="14" t="s">
        <v>153</v>
      </c>
      <c r="D73" s="15" t="s">
        <v>78</v>
      </c>
      <c r="E73" s="16">
        <v>66</v>
      </c>
      <c r="F73" s="17">
        <v>88.29</v>
      </c>
      <c r="G73" s="16">
        <v>107.9</v>
      </c>
      <c r="H73" s="16">
        <v>5827.14</v>
      </c>
      <c r="I73" s="16">
        <v>7121.4</v>
      </c>
      <c r="J73" s="18">
        <f t="shared" si="1"/>
        <v>2.3447542010179437E-3</v>
      </c>
      <c r="K73" s="18">
        <f t="shared" si="0"/>
        <v>0.86934077321573855</v>
      </c>
    </row>
    <row r="74" spans="2:11" ht="25.5">
      <c r="B74" s="13" t="s">
        <v>154</v>
      </c>
      <c r="C74" s="14" t="s">
        <v>155</v>
      </c>
      <c r="D74" s="15" t="s">
        <v>78</v>
      </c>
      <c r="E74" s="16">
        <v>111.73</v>
      </c>
      <c r="F74" s="17">
        <v>50.29</v>
      </c>
      <c r="G74" s="16">
        <v>61.46</v>
      </c>
      <c r="H74" s="16">
        <v>5618.9</v>
      </c>
      <c r="I74" s="16">
        <v>6866.91</v>
      </c>
      <c r="J74" s="18">
        <f t="shared" si="1"/>
        <v>2.2609621802612027E-3</v>
      </c>
      <c r="K74" s="18">
        <f t="shared" si="0"/>
        <v>0.87160173539599972</v>
      </c>
    </row>
    <row r="75" spans="2:11" ht="25.5">
      <c r="B75" s="13" t="s">
        <v>156</v>
      </c>
      <c r="C75" s="14" t="s">
        <v>157</v>
      </c>
      <c r="D75" s="15" t="s">
        <v>78</v>
      </c>
      <c r="E75" s="16">
        <v>584.01</v>
      </c>
      <c r="F75" s="17">
        <v>9.58</v>
      </c>
      <c r="G75" s="16">
        <v>11.7</v>
      </c>
      <c r="H75" s="16">
        <v>5594.81</v>
      </c>
      <c r="I75" s="16">
        <v>6832.91</v>
      </c>
      <c r="J75" s="18">
        <f t="shared" si="1"/>
        <v>2.2497675215094669E-3</v>
      </c>
      <c r="K75" s="18">
        <f t="shared" si="0"/>
        <v>0.87385150291750924</v>
      </c>
    </row>
    <row r="76" spans="2:11" ht="25.5">
      <c r="B76" s="13" t="s">
        <v>158</v>
      </c>
      <c r="C76" s="14" t="s">
        <v>159</v>
      </c>
      <c r="D76" s="15" t="s">
        <v>26</v>
      </c>
      <c r="E76" s="16">
        <v>86.7</v>
      </c>
      <c r="F76" s="17">
        <v>61.67</v>
      </c>
      <c r="G76" s="16">
        <v>75.37</v>
      </c>
      <c r="H76" s="16">
        <v>5346.78</v>
      </c>
      <c r="I76" s="16">
        <v>6534.57</v>
      </c>
      <c r="J76" s="18">
        <f t="shared" si="1"/>
        <v>2.1515376835096784E-3</v>
      </c>
      <c r="K76" s="18">
        <f t="shared" si="0"/>
        <v>0.87600304060101897</v>
      </c>
    </row>
    <row r="77" spans="2:11" ht="25.5">
      <c r="B77" s="13" t="s">
        <v>160</v>
      </c>
      <c r="C77" s="14" t="s">
        <v>161</v>
      </c>
      <c r="D77" s="15" t="s">
        <v>29</v>
      </c>
      <c r="E77" s="16">
        <v>2</v>
      </c>
      <c r="F77" s="17">
        <v>2569.9299999999998</v>
      </c>
      <c r="G77" s="16">
        <v>3140.96</v>
      </c>
      <c r="H77" s="16">
        <v>5139.8599999999997</v>
      </c>
      <c r="I77" s="16">
        <v>6281.92</v>
      </c>
      <c r="J77" s="18">
        <f t="shared" si="1"/>
        <v>2.0683514913442079E-3</v>
      </c>
      <c r="K77" s="18">
        <f t="shared" si="0"/>
        <v>0.87807139209236318</v>
      </c>
    </row>
    <row r="78" spans="2:11">
      <c r="B78" s="13" t="s">
        <v>162</v>
      </c>
      <c r="C78" s="14" t="s">
        <v>163</v>
      </c>
      <c r="D78" s="15" t="s">
        <v>26</v>
      </c>
      <c r="E78" s="16">
        <v>1347.63</v>
      </c>
      <c r="F78" s="17">
        <v>3.61</v>
      </c>
      <c r="G78" s="16">
        <v>4.41</v>
      </c>
      <c r="H78" s="16">
        <v>4864.9399999999996</v>
      </c>
      <c r="I78" s="16">
        <v>5943.03</v>
      </c>
      <c r="J78" s="18">
        <f t="shared" si="1"/>
        <v>1.9567703765096286E-3</v>
      </c>
      <c r="K78" s="18">
        <f t="shared" ref="K78:K141" si="2">K77+J78</f>
        <v>0.88002816246887283</v>
      </c>
    </row>
    <row r="79" spans="2:11" ht="25.5">
      <c r="B79" s="13" t="s">
        <v>164</v>
      </c>
      <c r="C79" s="14" t="s">
        <v>165</v>
      </c>
      <c r="D79" s="15" t="s">
        <v>29</v>
      </c>
      <c r="E79" s="16">
        <v>1</v>
      </c>
      <c r="F79" s="17">
        <v>4798.8900000000003</v>
      </c>
      <c r="G79" s="16">
        <v>5865.2</v>
      </c>
      <c r="H79" s="16">
        <v>4798.8900000000003</v>
      </c>
      <c r="I79" s="16">
        <v>5865.2</v>
      </c>
      <c r="J79" s="18">
        <f t="shared" ref="J79:J142" si="3">I79/$I$352</f>
        <v>1.9311444856082291E-3</v>
      </c>
      <c r="K79" s="18">
        <f t="shared" si="2"/>
        <v>0.8819593069544811</v>
      </c>
    </row>
    <row r="80" spans="2:11">
      <c r="B80" s="13" t="s">
        <v>166</v>
      </c>
      <c r="C80" s="14" t="s">
        <v>167</v>
      </c>
      <c r="D80" s="15" t="s">
        <v>29</v>
      </c>
      <c r="E80" s="16">
        <v>7</v>
      </c>
      <c r="F80" s="17">
        <v>665.13</v>
      </c>
      <c r="G80" s="16">
        <v>812.92</v>
      </c>
      <c r="H80" s="16">
        <v>4655.91</v>
      </c>
      <c r="I80" s="16">
        <v>5690.44</v>
      </c>
      <c r="J80" s="18">
        <f t="shared" si="3"/>
        <v>1.873603939624308E-3</v>
      </c>
      <c r="K80" s="18">
        <f t="shared" si="2"/>
        <v>0.88383291089410543</v>
      </c>
    </row>
    <row r="81" spans="2:11" ht="25.5">
      <c r="B81" s="13" t="s">
        <v>168</v>
      </c>
      <c r="C81" s="14" t="s">
        <v>169</v>
      </c>
      <c r="D81" s="15" t="s">
        <v>78</v>
      </c>
      <c r="E81" s="16">
        <v>131.03</v>
      </c>
      <c r="F81" s="17">
        <v>35.07</v>
      </c>
      <c r="G81" s="16">
        <v>42.86</v>
      </c>
      <c r="H81" s="16">
        <v>4595.22</v>
      </c>
      <c r="I81" s="16">
        <v>5615.93</v>
      </c>
      <c r="J81" s="18">
        <f t="shared" si="3"/>
        <v>1.8490711742245487E-3</v>
      </c>
      <c r="K81" s="18">
        <f t="shared" si="2"/>
        <v>0.88568198206832993</v>
      </c>
    </row>
    <row r="82" spans="2:11" ht="38.25">
      <c r="B82" s="13" t="s">
        <v>170</v>
      </c>
      <c r="C82" s="14" t="s">
        <v>171</v>
      </c>
      <c r="D82" s="15" t="s">
        <v>26</v>
      </c>
      <c r="E82" s="16">
        <v>142.67000000000002</v>
      </c>
      <c r="F82" s="17">
        <v>32.049999999999997</v>
      </c>
      <c r="G82" s="16">
        <v>39.17</v>
      </c>
      <c r="H82" s="16">
        <v>4572.57</v>
      </c>
      <c r="I82" s="16">
        <v>5588.38</v>
      </c>
      <c r="J82" s="18">
        <f t="shared" si="3"/>
        <v>1.8400002080889511E-3</v>
      </c>
      <c r="K82" s="18">
        <f t="shared" si="2"/>
        <v>0.88752198227641887</v>
      </c>
    </row>
    <row r="83" spans="2:11" ht="25.5">
      <c r="B83" s="13" t="s">
        <v>172</v>
      </c>
      <c r="C83" s="14" t="s">
        <v>173</v>
      </c>
      <c r="D83" s="15" t="s">
        <v>26</v>
      </c>
      <c r="E83" s="16">
        <v>5.51</v>
      </c>
      <c r="F83" s="17">
        <v>813.74</v>
      </c>
      <c r="G83" s="16">
        <v>994.55</v>
      </c>
      <c r="H83" s="16">
        <v>4483.7</v>
      </c>
      <c r="I83" s="16">
        <v>5479.96</v>
      </c>
      <c r="J83" s="18">
        <f t="shared" si="3"/>
        <v>1.8043024168576812E-3</v>
      </c>
      <c r="K83" s="18">
        <f t="shared" si="2"/>
        <v>0.88932628469327657</v>
      </c>
    </row>
    <row r="84" spans="2:11" ht="38.25">
      <c r="B84" s="13" t="s">
        <v>174</v>
      </c>
      <c r="C84" s="14" t="s">
        <v>175</v>
      </c>
      <c r="D84" s="15" t="s">
        <v>29</v>
      </c>
      <c r="E84" s="16">
        <v>3</v>
      </c>
      <c r="F84" s="17">
        <v>1435.44</v>
      </c>
      <c r="G84" s="16">
        <v>1754.39</v>
      </c>
      <c r="H84" s="16">
        <v>4306.32</v>
      </c>
      <c r="I84" s="16">
        <v>5263.17</v>
      </c>
      <c r="J84" s="18">
        <f t="shared" si="3"/>
        <v>1.7329232971285999E-3</v>
      </c>
      <c r="K84" s="18">
        <f t="shared" si="2"/>
        <v>0.89105920799040517</v>
      </c>
    </row>
    <row r="85" spans="2:11" ht="25.5">
      <c r="B85" s="13" t="s">
        <v>176</v>
      </c>
      <c r="C85" s="14" t="s">
        <v>177</v>
      </c>
      <c r="D85" s="15" t="s">
        <v>78</v>
      </c>
      <c r="E85" s="16">
        <v>106.57000000000001</v>
      </c>
      <c r="F85" s="17">
        <v>40.090000000000003</v>
      </c>
      <c r="G85" s="16">
        <v>48.99</v>
      </c>
      <c r="H85" s="16">
        <v>4272.3900000000003</v>
      </c>
      <c r="I85" s="16">
        <v>5220.8599999999997</v>
      </c>
      <c r="J85" s="18">
        <f t="shared" si="3"/>
        <v>1.7189925320760721E-3</v>
      </c>
      <c r="K85" s="18">
        <f t="shared" si="2"/>
        <v>0.89277820052248125</v>
      </c>
    </row>
    <row r="86" spans="2:11">
      <c r="B86" s="13" t="s">
        <v>178</v>
      </c>
      <c r="C86" s="14" t="s">
        <v>179</v>
      </c>
      <c r="D86" s="15" t="s">
        <v>26</v>
      </c>
      <c r="E86" s="16">
        <v>139.16</v>
      </c>
      <c r="F86" s="17">
        <v>30.3</v>
      </c>
      <c r="G86" s="16">
        <v>37.03</v>
      </c>
      <c r="H86" s="16">
        <v>4216.54</v>
      </c>
      <c r="I86" s="16">
        <v>5153.09</v>
      </c>
      <c r="J86" s="18">
        <f t="shared" si="3"/>
        <v>1.69667894314651E-3</v>
      </c>
      <c r="K86" s="18">
        <f t="shared" si="2"/>
        <v>0.89447487946562776</v>
      </c>
    </row>
    <row r="87" spans="2:11" ht="25.5">
      <c r="B87" s="13" t="s">
        <v>180</v>
      </c>
      <c r="C87" s="14" t="s">
        <v>181</v>
      </c>
      <c r="D87" s="15" t="s">
        <v>26</v>
      </c>
      <c r="E87" s="16">
        <v>70.56</v>
      </c>
      <c r="F87" s="17">
        <v>59.23</v>
      </c>
      <c r="G87" s="16">
        <v>72.39</v>
      </c>
      <c r="H87" s="16">
        <v>4179.26</v>
      </c>
      <c r="I87" s="16">
        <v>5107.83</v>
      </c>
      <c r="J87" s="18">
        <f t="shared" si="3"/>
        <v>1.6817768768199346E-3</v>
      </c>
      <c r="K87" s="18">
        <f t="shared" si="2"/>
        <v>0.89615665634244768</v>
      </c>
    </row>
    <row r="88" spans="2:11" ht="25.5">
      <c r="B88" s="13" t="s">
        <v>182</v>
      </c>
      <c r="C88" s="14" t="s">
        <v>183</v>
      </c>
      <c r="D88" s="15" t="s">
        <v>78</v>
      </c>
      <c r="E88" s="16">
        <v>15.58</v>
      </c>
      <c r="F88" s="17">
        <v>267.8</v>
      </c>
      <c r="G88" s="16">
        <v>327.3</v>
      </c>
      <c r="H88" s="16">
        <v>4172.32</v>
      </c>
      <c r="I88" s="16">
        <v>5099.33</v>
      </c>
      <c r="J88" s="18">
        <f t="shared" si="3"/>
        <v>1.6789782121320008E-3</v>
      </c>
      <c r="K88" s="18">
        <f t="shared" si="2"/>
        <v>0.89783563455457971</v>
      </c>
    </row>
    <row r="89" spans="2:11" ht="25.5">
      <c r="B89" s="13" t="s">
        <v>184</v>
      </c>
      <c r="C89" s="14" t="s">
        <v>185</v>
      </c>
      <c r="D89" s="15" t="s">
        <v>91</v>
      </c>
      <c r="E89" s="16">
        <v>14.200000000000001</v>
      </c>
      <c r="F89" s="17">
        <v>280.85000000000002</v>
      </c>
      <c r="G89" s="16">
        <v>343.25</v>
      </c>
      <c r="H89" s="16">
        <v>3988.07</v>
      </c>
      <c r="I89" s="16">
        <v>4874.12</v>
      </c>
      <c r="J89" s="18">
        <f t="shared" si="3"/>
        <v>1.604826768088519E-3</v>
      </c>
      <c r="K89" s="18">
        <f t="shared" si="2"/>
        <v>0.89944046132266819</v>
      </c>
    </row>
    <row r="90" spans="2:11" ht="25.5">
      <c r="B90" s="13" t="s">
        <v>186</v>
      </c>
      <c r="C90" s="14" t="s">
        <v>187</v>
      </c>
      <c r="D90" s="15" t="s">
        <v>26</v>
      </c>
      <c r="E90" s="16">
        <v>59.7</v>
      </c>
      <c r="F90" s="17">
        <v>66.760000000000005</v>
      </c>
      <c r="G90" s="16">
        <v>81.59</v>
      </c>
      <c r="H90" s="16">
        <v>3985.57</v>
      </c>
      <c r="I90" s="16">
        <v>4870.91</v>
      </c>
      <c r="J90" s="18">
        <f t="shared" si="3"/>
        <v>1.6037698606004875E-3</v>
      </c>
      <c r="K90" s="18">
        <f t="shared" si="2"/>
        <v>0.90104423118326871</v>
      </c>
    </row>
    <row r="91" spans="2:11" ht="25.5">
      <c r="B91" s="13" t="s">
        <v>188</v>
      </c>
      <c r="C91" s="14" t="s">
        <v>189</v>
      </c>
      <c r="D91" s="15" t="s">
        <v>26</v>
      </c>
      <c r="E91" s="16">
        <v>6</v>
      </c>
      <c r="F91" s="17">
        <v>658.1</v>
      </c>
      <c r="G91" s="16">
        <v>804.32</v>
      </c>
      <c r="H91" s="16">
        <v>3948.6</v>
      </c>
      <c r="I91" s="16">
        <v>4825.92</v>
      </c>
      <c r="J91" s="18">
        <f t="shared" si="3"/>
        <v>1.5889566930345879E-3</v>
      </c>
      <c r="K91" s="18">
        <f t="shared" si="2"/>
        <v>0.90263318787630331</v>
      </c>
    </row>
    <row r="92" spans="2:11" ht="25.5">
      <c r="B92" s="13" t="s">
        <v>190</v>
      </c>
      <c r="C92" s="14" t="s">
        <v>191</v>
      </c>
      <c r="D92" s="15" t="s">
        <v>26</v>
      </c>
      <c r="E92" s="16">
        <v>5.12</v>
      </c>
      <c r="F92" s="17">
        <v>764.74</v>
      </c>
      <c r="G92" s="16">
        <v>934.66</v>
      </c>
      <c r="H92" s="16">
        <v>3915.46</v>
      </c>
      <c r="I92" s="16">
        <v>4785.45</v>
      </c>
      <c r="J92" s="18">
        <f t="shared" si="3"/>
        <v>1.5756317565733308E-3</v>
      </c>
      <c r="K92" s="18">
        <f t="shared" si="2"/>
        <v>0.90420881963287669</v>
      </c>
    </row>
    <row r="93" spans="2:11" ht="25.5">
      <c r="B93" s="13" t="s">
        <v>192</v>
      </c>
      <c r="C93" s="14" t="s">
        <v>193</v>
      </c>
      <c r="D93" s="15" t="s">
        <v>78</v>
      </c>
      <c r="E93" s="16">
        <v>64.92</v>
      </c>
      <c r="F93" s="17">
        <v>60.12</v>
      </c>
      <c r="G93" s="16">
        <v>73.47</v>
      </c>
      <c r="H93" s="16">
        <v>3902.99</v>
      </c>
      <c r="I93" s="16">
        <v>4769.67</v>
      </c>
      <c r="J93" s="18">
        <f t="shared" si="3"/>
        <v>1.5704361178938489E-3</v>
      </c>
      <c r="K93" s="18">
        <f t="shared" si="2"/>
        <v>0.90577925575077056</v>
      </c>
    </row>
    <row r="94" spans="2:11" ht="25.5">
      <c r="B94" s="13" t="s">
        <v>194</v>
      </c>
      <c r="C94" s="14" t="s">
        <v>195</v>
      </c>
      <c r="D94" s="15" t="s">
        <v>29</v>
      </c>
      <c r="E94" s="16">
        <v>7</v>
      </c>
      <c r="F94" s="17">
        <v>548.23</v>
      </c>
      <c r="G94" s="16">
        <v>670.04</v>
      </c>
      <c r="H94" s="16">
        <v>3837.61</v>
      </c>
      <c r="I94" s="16">
        <v>4690.28</v>
      </c>
      <c r="J94" s="18">
        <f t="shared" si="3"/>
        <v>1.5442965897085462E-3</v>
      </c>
      <c r="K94" s="18">
        <f t="shared" si="2"/>
        <v>0.90732355234047912</v>
      </c>
    </row>
    <row r="95" spans="2:11" ht="25.5">
      <c r="B95" s="13" t="s">
        <v>196</v>
      </c>
      <c r="C95" s="14" t="s">
        <v>197</v>
      </c>
      <c r="D95" s="15" t="s">
        <v>39</v>
      </c>
      <c r="E95" s="16">
        <v>285.3</v>
      </c>
      <c r="F95" s="17">
        <v>13.31</v>
      </c>
      <c r="G95" s="16">
        <v>16.260000000000002</v>
      </c>
      <c r="H95" s="16">
        <v>3797.34</v>
      </c>
      <c r="I95" s="16">
        <v>4638.96</v>
      </c>
      <c r="J95" s="18">
        <f t="shared" si="3"/>
        <v>1.5273992400868088E-3</v>
      </c>
      <c r="K95" s="18">
        <f t="shared" si="2"/>
        <v>0.90885095158056595</v>
      </c>
    </row>
    <row r="96" spans="2:11" ht="25.5">
      <c r="B96" s="13" t="s">
        <v>198</v>
      </c>
      <c r="C96" s="14" t="s">
        <v>199</v>
      </c>
      <c r="D96" s="15" t="s">
        <v>29</v>
      </c>
      <c r="E96" s="16">
        <v>3</v>
      </c>
      <c r="F96" s="17">
        <v>1230.6300000000001</v>
      </c>
      <c r="G96" s="16">
        <v>1504.07</v>
      </c>
      <c r="H96" s="16">
        <v>3691.89</v>
      </c>
      <c r="I96" s="16">
        <v>4512.21</v>
      </c>
      <c r="J96" s="18">
        <f t="shared" si="3"/>
        <v>1.4856662107696767E-3</v>
      </c>
      <c r="K96" s="18">
        <f t="shared" si="2"/>
        <v>0.91033661779133568</v>
      </c>
    </row>
    <row r="97" spans="2:11" ht="25.5">
      <c r="B97" s="13" t="s">
        <v>200</v>
      </c>
      <c r="C97" s="14" t="s">
        <v>201</v>
      </c>
      <c r="D97" s="15" t="s">
        <v>26</v>
      </c>
      <c r="E97" s="16">
        <v>8</v>
      </c>
      <c r="F97" s="17">
        <v>455.3</v>
      </c>
      <c r="G97" s="16">
        <v>556.46</v>
      </c>
      <c r="H97" s="16">
        <v>3642.4</v>
      </c>
      <c r="I97" s="16">
        <v>4451.68</v>
      </c>
      <c r="J97" s="18">
        <f t="shared" si="3"/>
        <v>1.4657364256448957E-3</v>
      </c>
      <c r="K97" s="18">
        <f t="shared" si="2"/>
        <v>0.91180235421698053</v>
      </c>
    </row>
    <row r="98" spans="2:11" ht="25.5">
      <c r="B98" s="13" t="s">
        <v>202</v>
      </c>
      <c r="C98" s="14" t="s">
        <v>203</v>
      </c>
      <c r="D98" s="15" t="s">
        <v>39</v>
      </c>
      <c r="E98" s="16">
        <v>242.70000000000002</v>
      </c>
      <c r="F98" s="17">
        <v>14.63</v>
      </c>
      <c r="G98" s="16">
        <v>17.88</v>
      </c>
      <c r="H98" s="16">
        <v>3550.7</v>
      </c>
      <c r="I98" s="16">
        <v>4339.45</v>
      </c>
      <c r="J98" s="18">
        <f t="shared" si="3"/>
        <v>1.428784174124093E-3</v>
      </c>
      <c r="K98" s="18">
        <f t="shared" si="2"/>
        <v>0.91323113839110459</v>
      </c>
    </row>
    <row r="99" spans="2:11" ht="38.25">
      <c r="B99" s="13" t="s">
        <v>204</v>
      </c>
      <c r="C99" s="14" t="s">
        <v>205</v>
      </c>
      <c r="D99" s="15" t="s">
        <v>26</v>
      </c>
      <c r="E99" s="16">
        <v>73.52000000000001</v>
      </c>
      <c r="F99" s="17">
        <v>47.64</v>
      </c>
      <c r="G99" s="16">
        <v>58.22</v>
      </c>
      <c r="H99" s="16">
        <v>3502.49</v>
      </c>
      <c r="I99" s="16">
        <v>4280.32</v>
      </c>
      <c r="J99" s="18">
        <f t="shared" si="3"/>
        <v>1.409315345536148E-3</v>
      </c>
      <c r="K99" s="18">
        <f t="shared" si="2"/>
        <v>0.91464045373664071</v>
      </c>
    </row>
    <row r="100" spans="2:11" ht="25.5">
      <c r="B100" s="13" t="s">
        <v>206</v>
      </c>
      <c r="C100" s="14" t="s">
        <v>207</v>
      </c>
      <c r="D100" s="15" t="s">
        <v>26</v>
      </c>
      <c r="E100" s="16">
        <v>27.57</v>
      </c>
      <c r="F100" s="17">
        <v>127.02</v>
      </c>
      <c r="G100" s="16">
        <v>155.24</v>
      </c>
      <c r="H100" s="16">
        <v>3501.94</v>
      </c>
      <c r="I100" s="16">
        <v>4279.96</v>
      </c>
      <c r="J100" s="18">
        <f t="shared" si="3"/>
        <v>1.4091968138552474E-3</v>
      </c>
      <c r="K100" s="18">
        <f t="shared" si="2"/>
        <v>0.91604965055049592</v>
      </c>
    </row>
    <row r="101" spans="2:11" ht="25.5">
      <c r="B101" s="13" t="s">
        <v>208</v>
      </c>
      <c r="C101" s="14" t="s">
        <v>209</v>
      </c>
      <c r="D101" s="15" t="s">
        <v>39</v>
      </c>
      <c r="E101" s="16">
        <v>278.70000000000005</v>
      </c>
      <c r="F101" s="17">
        <v>11.94</v>
      </c>
      <c r="G101" s="16">
        <v>14.59</v>
      </c>
      <c r="H101" s="16">
        <v>3327.67</v>
      </c>
      <c r="I101" s="16">
        <v>4066.22</v>
      </c>
      <c r="J101" s="18">
        <f t="shared" si="3"/>
        <v>1.3388219208671304E-3</v>
      </c>
      <c r="K101" s="18">
        <f t="shared" si="2"/>
        <v>0.91738847247136301</v>
      </c>
    </row>
    <row r="102" spans="2:11" ht="25.5">
      <c r="B102" s="13" t="s">
        <v>210</v>
      </c>
      <c r="C102" s="14" t="s">
        <v>211</v>
      </c>
      <c r="D102" s="15" t="s">
        <v>78</v>
      </c>
      <c r="E102" s="16">
        <v>127.14</v>
      </c>
      <c r="F102" s="17">
        <v>26.11</v>
      </c>
      <c r="G102" s="16">
        <v>31.91</v>
      </c>
      <c r="H102" s="16">
        <v>3319.62</v>
      </c>
      <c r="I102" s="16">
        <v>4057.03</v>
      </c>
      <c r="J102" s="18">
        <f t="shared" si="3"/>
        <v>1.3357960704574701E-3</v>
      </c>
      <c r="K102" s="18">
        <f t="shared" si="2"/>
        <v>0.91872426854182043</v>
      </c>
    </row>
    <row r="103" spans="2:11" ht="25.5">
      <c r="B103" s="13" t="s">
        <v>212</v>
      </c>
      <c r="C103" s="14" t="s">
        <v>213</v>
      </c>
      <c r="D103" s="15" t="s">
        <v>26</v>
      </c>
      <c r="E103" s="16">
        <v>65.06</v>
      </c>
      <c r="F103" s="17">
        <v>50.98</v>
      </c>
      <c r="G103" s="16">
        <v>62.3</v>
      </c>
      <c r="H103" s="16">
        <v>3316.75</v>
      </c>
      <c r="I103" s="16">
        <v>4053.23</v>
      </c>
      <c r="J103" s="18">
        <f t="shared" si="3"/>
        <v>1.3345449027146292E-3</v>
      </c>
      <c r="K103" s="18">
        <f t="shared" si="2"/>
        <v>0.92005881344453511</v>
      </c>
    </row>
    <row r="104" spans="2:11">
      <c r="B104" s="13" t="s">
        <v>214</v>
      </c>
      <c r="C104" s="14" t="s">
        <v>215</v>
      </c>
      <c r="D104" s="15" t="s">
        <v>29</v>
      </c>
      <c r="E104" s="16">
        <v>1</v>
      </c>
      <c r="F104" s="17">
        <v>3308.67</v>
      </c>
      <c r="G104" s="16">
        <v>4043.85</v>
      </c>
      <c r="H104" s="16">
        <v>3308.67</v>
      </c>
      <c r="I104" s="16">
        <v>4043.85</v>
      </c>
      <c r="J104" s="18">
        <f t="shared" si="3"/>
        <v>1.3314564939178267E-3</v>
      </c>
      <c r="K104" s="18">
        <f t="shared" si="2"/>
        <v>0.92139026993845297</v>
      </c>
    </row>
    <row r="105" spans="2:11">
      <c r="B105" s="13" t="s">
        <v>216</v>
      </c>
      <c r="C105" s="14" t="s">
        <v>217</v>
      </c>
      <c r="D105" s="15" t="s">
        <v>26</v>
      </c>
      <c r="E105" s="16">
        <v>4.4800000000000004</v>
      </c>
      <c r="F105" s="17">
        <v>731.63</v>
      </c>
      <c r="G105" s="16">
        <v>894.19</v>
      </c>
      <c r="H105" s="16">
        <v>3277.7</v>
      </c>
      <c r="I105" s="16">
        <v>4005.96</v>
      </c>
      <c r="J105" s="18">
        <f t="shared" si="3"/>
        <v>1.3189810345030249E-3</v>
      </c>
      <c r="K105" s="18">
        <f t="shared" si="2"/>
        <v>0.92270925097295597</v>
      </c>
    </row>
    <row r="106" spans="2:11">
      <c r="B106" s="13" t="s">
        <v>218</v>
      </c>
      <c r="C106" s="14" t="s">
        <v>219</v>
      </c>
      <c r="D106" s="15" t="s">
        <v>26</v>
      </c>
      <c r="E106" s="16">
        <v>443.24</v>
      </c>
      <c r="F106" s="17">
        <v>7.3</v>
      </c>
      <c r="G106" s="16">
        <v>8.92</v>
      </c>
      <c r="H106" s="16">
        <v>3235.65</v>
      </c>
      <c r="I106" s="16">
        <v>3953.69</v>
      </c>
      <c r="J106" s="18">
        <f t="shared" si="3"/>
        <v>1.3017708929455773E-3</v>
      </c>
      <c r="K106" s="18">
        <f t="shared" si="2"/>
        <v>0.92401102186590156</v>
      </c>
    </row>
    <row r="107" spans="2:11" ht="25.5">
      <c r="B107" s="13" t="s">
        <v>220</v>
      </c>
      <c r="C107" s="14" t="s">
        <v>221</v>
      </c>
      <c r="D107" s="15" t="s">
        <v>26</v>
      </c>
      <c r="E107" s="16">
        <v>132.92000000000002</v>
      </c>
      <c r="F107" s="17">
        <v>23.97</v>
      </c>
      <c r="G107" s="16">
        <v>29.29</v>
      </c>
      <c r="H107" s="16">
        <v>3186.09</v>
      </c>
      <c r="I107" s="16">
        <v>3893.21</v>
      </c>
      <c r="J107" s="18">
        <f t="shared" si="3"/>
        <v>1.2818575705542546E-3</v>
      </c>
      <c r="K107" s="18">
        <f t="shared" si="2"/>
        <v>0.92529287943645577</v>
      </c>
    </row>
    <row r="108" spans="2:11" ht="25.5">
      <c r="B108" s="13" t="s">
        <v>222</v>
      </c>
      <c r="C108" s="14" t="s">
        <v>223</v>
      </c>
      <c r="D108" s="15" t="s">
        <v>29</v>
      </c>
      <c r="E108" s="16">
        <v>1</v>
      </c>
      <c r="F108" s="17">
        <v>3163.82</v>
      </c>
      <c r="G108" s="16">
        <v>3866.82</v>
      </c>
      <c r="H108" s="16">
        <v>3163.82</v>
      </c>
      <c r="I108" s="16">
        <v>3866.82</v>
      </c>
      <c r="J108" s="18">
        <f t="shared" si="3"/>
        <v>1.2731685398348928E-3</v>
      </c>
      <c r="K108" s="18">
        <f t="shared" si="2"/>
        <v>0.92656604797629072</v>
      </c>
    </row>
    <row r="109" spans="2:11">
      <c r="B109" s="13" t="s">
        <v>224</v>
      </c>
      <c r="C109" s="14" t="s">
        <v>225</v>
      </c>
      <c r="D109" s="15" t="s">
        <v>26</v>
      </c>
      <c r="E109" s="16">
        <v>42.5</v>
      </c>
      <c r="F109" s="17">
        <v>73.84</v>
      </c>
      <c r="G109" s="16">
        <v>90.24</v>
      </c>
      <c r="H109" s="16">
        <v>3138.2</v>
      </c>
      <c r="I109" s="16">
        <v>3835.2</v>
      </c>
      <c r="J109" s="18">
        <f t="shared" si="3"/>
        <v>1.2627575071957786E-3</v>
      </c>
      <c r="K109" s="18">
        <f t="shared" si="2"/>
        <v>0.92782880548348645</v>
      </c>
    </row>
    <row r="110" spans="2:11" ht="25.5">
      <c r="B110" s="13" t="s">
        <v>226</v>
      </c>
      <c r="C110" s="14" t="s">
        <v>227</v>
      </c>
      <c r="D110" s="15" t="s">
        <v>26</v>
      </c>
      <c r="E110" s="16">
        <v>89.300000000000011</v>
      </c>
      <c r="F110" s="17">
        <v>34.71</v>
      </c>
      <c r="G110" s="16">
        <v>42.42</v>
      </c>
      <c r="H110" s="16">
        <v>3099.6</v>
      </c>
      <c r="I110" s="16">
        <v>3788.09</v>
      </c>
      <c r="J110" s="18">
        <f t="shared" si="3"/>
        <v>1.2472463197312415E-3</v>
      </c>
      <c r="K110" s="18">
        <f t="shared" si="2"/>
        <v>0.92907605180321773</v>
      </c>
    </row>
    <row r="111" spans="2:11" ht="25.5">
      <c r="B111" s="13" t="s">
        <v>228</v>
      </c>
      <c r="C111" s="14" t="s">
        <v>229</v>
      </c>
      <c r="D111" s="15" t="s">
        <v>26</v>
      </c>
      <c r="E111" s="16">
        <v>172.94000000000003</v>
      </c>
      <c r="F111" s="17">
        <v>17.79</v>
      </c>
      <c r="G111" s="16">
        <v>21.74</v>
      </c>
      <c r="H111" s="16">
        <v>3076.6</v>
      </c>
      <c r="I111" s="16">
        <v>3759.7</v>
      </c>
      <c r="J111" s="18">
        <f t="shared" si="3"/>
        <v>1.2378987796735422E-3</v>
      </c>
      <c r="K111" s="18">
        <f t="shared" si="2"/>
        <v>0.93031395058289124</v>
      </c>
    </row>
    <row r="112" spans="2:11" ht="38.25">
      <c r="B112" s="13" t="s">
        <v>230</v>
      </c>
      <c r="C112" s="14" t="s">
        <v>231</v>
      </c>
      <c r="D112" s="15" t="s">
        <v>29</v>
      </c>
      <c r="E112" s="16">
        <v>2</v>
      </c>
      <c r="F112" s="17">
        <v>1521.87</v>
      </c>
      <c r="G112" s="16">
        <v>1860.02</v>
      </c>
      <c r="H112" s="16">
        <v>3043.74</v>
      </c>
      <c r="I112" s="16">
        <v>3720.04</v>
      </c>
      <c r="J112" s="18">
        <f t="shared" si="3"/>
        <v>1.2248405394943117E-3</v>
      </c>
      <c r="K112" s="18">
        <f t="shared" si="2"/>
        <v>0.93153879112238558</v>
      </c>
    </row>
    <row r="113" spans="2:11" ht="25.5">
      <c r="B113" s="13" t="s">
        <v>232</v>
      </c>
      <c r="C113" s="14" t="s">
        <v>233</v>
      </c>
      <c r="D113" s="15" t="s">
        <v>91</v>
      </c>
      <c r="E113" s="16">
        <v>36.119999999999997</v>
      </c>
      <c r="F113" s="17">
        <v>84.17</v>
      </c>
      <c r="G113" s="16">
        <v>102.87</v>
      </c>
      <c r="H113" s="16">
        <v>3040.22</v>
      </c>
      <c r="I113" s="16">
        <v>3715.66</v>
      </c>
      <c r="J113" s="18">
        <f t="shared" si="3"/>
        <v>1.2233984040433527E-3</v>
      </c>
      <c r="K113" s="18">
        <f t="shared" si="2"/>
        <v>0.93276218952642898</v>
      </c>
    </row>
    <row r="114" spans="2:11">
      <c r="B114" s="13" t="s">
        <v>234</v>
      </c>
      <c r="C114" s="14" t="s">
        <v>235</v>
      </c>
      <c r="D114" s="15" t="s">
        <v>78</v>
      </c>
      <c r="E114" s="16">
        <v>529.12</v>
      </c>
      <c r="F114" s="17">
        <v>5.66</v>
      </c>
      <c r="G114" s="16">
        <v>6.91</v>
      </c>
      <c r="H114" s="16">
        <v>2994.81</v>
      </c>
      <c r="I114" s="16">
        <v>3656.21</v>
      </c>
      <c r="J114" s="18">
        <f t="shared" si="3"/>
        <v>1.2038242139612739E-3</v>
      </c>
      <c r="K114" s="18">
        <f t="shared" si="2"/>
        <v>0.93396601374039023</v>
      </c>
    </row>
    <row r="115" spans="2:11">
      <c r="B115" s="13" t="s">
        <v>236</v>
      </c>
      <c r="C115" s="14" t="s">
        <v>237</v>
      </c>
      <c r="D115" s="15" t="s">
        <v>29</v>
      </c>
      <c r="E115" s="16">
        <v>1</v>
      </c>
      <c r="F115" s="17">
        <v>2981.54</v>
      </c>
      <c r="G115" s="16">
        <v>3644.03</v>
      </c>
      <c r="H115" s="16">
        <v>2981.54</v>
      </c>
      <c r="I115" s="16">
        <v>3644.03</v>
      </c>
      <c r="J115" s="18">
        <f t="shared" si="3"/>
        <v>1.1998138920907993E-3</v>
      </c>
      <c r="K115" s="18">
        <f t="shared" si="2"/>
        <v>0.93516582763248102</v>
      </c>
    </row>
    <row r="116" spans="2:11">
      <c r="B116" s="13" t="s">
        <v>238</v>
      </c>
      <c r="C116" s="14" t="s">
        <v>239</v>
      </c>
      <c r="D116" s="15" t="s">
        <v>78</v>
      </c>
      <c r="E116" s="16">
        <v>529.12</v>
      </c>
      <c r="F116" s="17">
        <v>5.53</v>
      </c>
      <c r="G116" s="16">
        <v>6.75</v>
      </c>
      <c r="H116" s="16">
        <v>2926.03</v>
      </c>
      <c r="I116" s="16">
        <v>3571.55</v>
      </c>
      <c r="J116" s="18">
        <f t="shared" si="3"/>
        <v>1.1759495136694522E-3</v>
      </c>
      <c r="K116" s="18">
        <f t="shared" si="2"/>
        <v>0.93634177714615052</v>
      </c>
    </row>
    <row r="117" spans="2:11" ht="25.5">
      <c r="B117" s="13" t="s">
        <v>240</v>
      </c>
      <c r="C117" s="14" t="s">
        <v>241</v>
      </c>
      <c r="D117" s="15" t="s">
        <v>78</v>
      </c>
      <c r="E117" s="16">
        <v>170.3</v>
      </c>
      <c r="F117" s="17">
        <v>16.61</v>
      </c>
      <c r="G117" s="16">
        <v>20.3</v>
      </c>
      <c r="H117" s="16">
        <v>2828.68</v>
      </c>
      <c r="I117" s="16">
        <v>3457.08</v>
      </c>
      <c r="J117" s="18">
        <f t="shared" si="3"/>
        <v>1.1382597316897116E-3</v>
      </c>
      <c r="K117" s="18">
        <f t="shared" si="2"/>
        <v>0.93748003687784021</v>
      </c>
    </row>
    <row r="118" spans="2:11" ht="25.5">
      <c r="B118" s="13" t="s">
        <v>242</v>
      </c>
      <c r="C118" s="14" t="s">
        <v>243</v>
      </c>
      <c r="D118" s="15" t="s">
        <v>29</v>
      </c>
      <c r="E118" s="16">
        <v>1</v>
      </c>
      <c r="F118" s="17">
        <v>2760</v>
      </c>
      <c r="G118" s="16">
        <v>3373.27</v>
      </c>
      <c r="H118" s="16">
        <v>2760</v>
      </c>
      <c r="I118" s="16">
        <v>3373.27</v>
      </c>
      <c r="J118" s="18">
        <f t="shared" si="3"/>
        <v>1.1106648978666833E-3</v>
      </c>
      <c r="K118" s="18">
        <f t="shared" si="2"/>
        <v>0.93859070177570691</v>
      </c>
    </row>
    <row r="119" spans="2:11" ht="25.5">
      <c r="B119" s="13" t="s">
        <v>244</v>
      </c>
      <c r="C119" s="14" t="s">
        <v>245</v>
      </c>
      <c r="D119" s="15" t="s">
        <v>91</v>
      </c>
      <c r="E119" s="16">
        <v>3.5100000000000002</v>
      </c>
      <c r="F119" s="17">
        <v>786.03</v>
      </c>
      <c r="G119" s="16">
        <v>960.68</v>
      </c>
      <c r="H119" s="16">
        <v>2758.96</v>
      </c>
      <c r="I119" s="16">
        <v>3371.98</v>
      </c>
      <c r="J119" s="18">
        <f t="shared" si="3"/>
        <v>1.1102401593434557E-3</v>
      </c>
      <c r="K119" s="18">
        <f t="shared" si="2"/>
        <v>0.93970094193505038</v>
      </c>
    </row>
    <row r="120" spans="2:11" ht="25.5">
      <c r="B120" s="13" t="s">
        <v>246</v>
      </c>
      <c r="C120" s="14" t="s">
        <v>247</v>
      </c>
      <c r="D120" s="15" t="s">
        <v>26</v>
      </c>
      <c r="E120" s="16">
        <v>23.32</v>
      </c>
      <c r="F120" s="17">
        <v>117.7</v>
      </c>
      <c r="G120" s="16">
        <v>143.85</v>
      </c>
      <c r="H120" s="16">
        <v>2744.76</v>
      </c>
      <c r="I120" s="16">
        <v>3354.58</v>
      </c>
      <c r="J120" s="18">
        <f t="shared" si="3"/>
        <v>1.1045111280999205E-3</v>
      </c>
      <c r="K120" s="18">
        <f t="shared" si="2"/>
        <v>0.94080545306315033</v>
      </c>
    </row>
    <row r="121" spans="2:11" ht="25.5">
      <c r="B121" s="13" t="s">
        <v>248</v>
      </c>
      <c r="C121" s="14" t="s">
        <v>249</v>
      </c>
      <c r="D121" s="15" t="s">
        <v>26</v>
      </c>
      <c r="E121" s="16">
        <v>4.8</v>
      </c>
      <c r="F121" s="17">
        <v>517.36</v>
      </c>
      <c r="G121" s="16">
        <v>632.30999999999995</v>
      </c>
      <c r="H121" s="16">
        <v>2483.3200000000002</v>
      </c>
      <c r="I121" s="16">
        <v>3035.08</v>
      </c>
      <c r="J121" s="18">
        <f t="shared" si="3"/>
        <v>9.9931426130052251E-4</v>
      </c>
      <c r="K121" s="18">
        <f t="shared" si="2"/>
        <v>0.94180476732445084</v>
      </c>
    </row>
    <row r="122" spans="2:11" ht="25.5">
      <c r="B122" s="13" t="s">
        <v>250</v>
      </c>
      <c r="C122" s="14" t="s">
        <v>251</v>
      </c>
      <c r="D122" s="15" t="s">
        <v>78</v>
      </c>
      <c r="E122" s="16">
        <v>31.36</v>
      </c>
      <c r="F122" s="17">
        <v>78.94</v>
      </c>
      <c r="G122" s="16">
        <v>96.48</v>
      </c>
      <c r="H122" s="16">
        <v>2475.5500000000002</v>
      </c>
      <c r="I122" s="16">
        <v>3025.6099999999997</v>
      </c>
      <c r="J122" s="18">
        <f t="shared" si="3"/>
        <v>9.9619621958349481E-4</v>
      </c>
      <c r="K122" s="18">
        <f t="shared" si="2"/>
        <v>0.94280096354403431</v>
      </c>
    </row>
    <row r="123" spans="2:11">
      <c r="B123" s="13" t="s">
        <v>252</v>
      </c>
      <c r="C123" s="14" t="s">
        <v>253</v>
      </c>
      <c r="D123" s="15" t="s">
        <v>26</v>
      </c>
      <c r="E123" s="16">
        <v>49.790000000000006</v>
      </c>
      <c r="F123" s="17">
        <v>48.96</v>
      </c>
      <c r="G123" s="16">
        <v>59.83</v>
      </c>
      <c r="H123" s="16">
        <v>2437.71</v>
      </c>
      <c r="I123" s="16">
        <v>2978.92</v>
      </c>
      <c r="J123" s="18">
        <f t="shared" si="3"/>
        <v>9.8082331908000853E-4</v>
      </c>
      <c r="K123" s="18">
        <f t="shared" si="2"/>
        <v>0.94378178686311431</v>
      </c>
    </row>
    <row r="124" spans="2:11" ht="25.5">
      <c r="B124" s="13" t="s">
        <v>254</v>
      </c>
      <c r="C124" s="14" t="s">
        <v>255</v>
      </c>
      <c r="D124" s="15" t="s">
        <v>26</v>
      </c>
      <c r="E124" s="16">
        <v>21.93</v>
      </c>
      <c r="F124" s="17">
        <v>109.87</v>
      </c>
      <c r="G124" s="16">
        <v>134.28</v>
      </c>
      <c r="H124" s="16">
        <v>2409.44</v>
      </c>
      <c r="I124" s="16">
        <v>2944.76</v>
      </c>
      <c r="J124" s="18">
        <f t="shared" si="3"/>
        <v>9.6957597958120605E-4</v>
      </c>
      <c r="K124" s="18">
        <f t="shared" si="2"/>
        <v>0.94475136284269556</v>
      </c>
    </row>
    <row r="125" spans="2:11">
      <c r="B125" s="13" t="s">
        <v>256</v>
      </c>
      <c r="C125" s="14" t="s">
        <v>257</v>
      </c>
      <c r="D125" s="15" t="s">
        <v>29</v>
      </c>
      <c r="E125" s="16">
        <v>1</v>
      </c>
      <c r="F125" s="17">
        <v>2401.0700000000002</v>
      </c>
      <c r="G125" s="16">
        <v>2934.58</v>
      </c>
      <c r="H125" s="16">
        <v>2401.0700000000002</v>
      </c>
      <c r="I125" s="16">
        <v>2934.58</v>
      </c>
      <c r="J125" s="18">
        <f t="shared" si="3"/>
        <v>9.662241670490686E-4</v>
      </c>
      <c r="K125" s="18">
        <f t="shared" si="2"/>
        <v>0.94571758700974462</v>
      </c>
    </row>
    <row r="126" spans="2:11" ht="25.5">
      <c r="B126" s="13" t="s">
        <v>258</v>
      </c>
      <c r="C126" s="14" t="s">
        <v>259</v>
      </c>
      <c r="D126" s="15" t="s">
        <v>26</v>
      </c>
      <c r="E126" s="16">
        <v>341.33</v>
      </c>
      <c r="F126" s="17">
        <v>6.92</v>
      </c>
      <c r="G126" s="16">
        <v>8.4499999999999993</v>
      </c>
      <c r="H126" s="16">
        <v>2362</v>
      </c>
      <c r="I126" s="16">
        <v>2884.23</v>
      </c>
      <c r="J126" s="18">
        <f t="shared" si="3"/>
        <v>9.4964619445642487E-4</v>
      </c>
      <c r="K126" s="18">
        <f t="shared" si="2"/>
        <v>0.9466672332042011</v>
      </c>
    </row>
    <row r="127" spans="2:11" ht="25.5">
      <c r="B127" s="13" t="s">
        <v>260</v>
      </c>
      <c r="C127" s="14" t="s">
        <v>261</v>
      </c>
      <c r="D127" s="15" t="s">
        <v>26</v>
      </c>
      <c r="E127" s="16">
        <v>16.93</v>
      </c>
      <c r="F127" s="17">
        <v>139.13999999999999</v>
      </c>
      <c r="G127" s="16">
        <v>170.05</v>
      </c>
      <c r="H127" s="16">
        <v>2355.64</v>
      </c>
      <c r="I127" s="16">
        <v>2878.94</v>
      </c>
      <c r="J127" s="18">
        <f t="shared" si="3"/>
        <v>9.479044372565225E-4</v>
      </c>
      <c r="K127" s="18">
        <f t="shared" si="2"/>
        <v>0.94761513764145766</v>
      </c>
    </row>
    <row r="128" spans="2:11" ht="25.5">
      <c r="B128" s="13" t="s">
        <v>262</v>
      </c>
      <c r="C128" s="14" t="s">
        <v>263</v>
      </c>
      <c r="D128" s="15" t="s">
        <v>26</v>
      </c>
      <c r="E128" s="16">
        <v>26.900000000000002</v>
      </c>
      <c r="F128" s="17">
        <v>86.81</v>
      </c>
      <c r="G128" s="16">
        <v>106.09</v>
      </c>
      <c r="H128" s="16">
        <v>2335.1799999999998</v>
      </c>
      <c r="I128" s="16">
        <v>2853.82</v>
      </c>
      <c r="J128" s="18">
        <f t="shared" si="3"/>
        <v>9.3963355996700489E-4</v>
      </c>
      <c r="K128" s="18">
        <f t="shared" si="2"/>
        <v>0.94855477120142462</v>
      </c>
    </row>
    <row r="129" spans="2:11">
      <c r="B129" s="13" t="s">
        <v>264</v>
      </c>
      <c r="C129" s="14" t="s">
        <v>265</v>
      </c>
      <c r="D129" s="15" t="s">
        <v>29</v>
      </c>
      <c r="E129" s="16">
        <v>2</v>
      </c>
      <c r="F129" s="17">
        <v>1135.69</v>
      </c>
      <c r="G129" s="16">
        <v>1388.04</v>
      </c>
      <c r="H129" s="16">
        <v>2271.38</v>
      </c>
      <c r="I129" s="16">
        <v>2776.08</v>
      </c>
      <c r="J129" s="18">
        <f t="shared" si="3"/>
        <v>9.1403730198583047E-4</v>
      </c>
      <c r="K129" s="18">
        <f t="shared" si="2"/>
        <v>0.94946880850341042</v>
      </c>
    </row>
    <row r="130" spans="2:11">
      <c r="B130" s="13" t="s">
        <v>266</v>
      </c>
      <c r="C130" s="14" t="s">
        <v>267</v>
      </c>
      <c r="D130" s="15" t="s">
        <v>78</v>
      </c>
      <c r="E130" s="16">
        <v>36.120000000000005</v>
      </c>
      <c r="F130" s="17">
        <v>62.34</v>
      </c>
      <c r="G130" s="16">
        <v>76.19</v>
      </c>
      <c r="H130" s="16">
        <v>2251.7199999999998</v>
      </c>
      <c r="I130" s="16">
        <v>2751.98</v>
      </c>
      <c r="J130" s="18">
        <f t="shared" si="3"/>
        <v>9.0610226445886496E-4</v>
      </c>
      <c r="K130" s="18">
        <f t="shared" si="2"/>
        <v>0.95037491076786929</v>
      </c>
    </row>
    <row r="131" spans="2:11">
      <c r="B131" s="13" t="s">
        <v>268</v>
      </c>
      <c r="C131" s="14" t="s">
        <v>269</v>
      </c>
      <c r="D131" s="15" t="s">
        <v>29</v>
      </c>
      <c r="E131" s="16">
        <v>1</v>
      </c>
      <c r="F131" s="17">
        <v>2241.7600000000002</v>
      </c>
      <c r="G131" s="16">
        <v>2739.87</v>
      </c>
      <c r="H131" s="16">
        <v>2241.7600000000002</v>
      </c>
      <c r="I131" s="16">
        <v>2739.87</v>
      </c>
      <c r="J131" s="18">
        <f t="shared" si="3"/>
        <v>9.0211499041523201E-4</v>
      </c>
      <c r="K131" s="18">
        <f t="shared" si="2"/>
        <v>0.95127702575828454</v>
      </c>
    </row>
    <row r="132" spans="2:11" ht="25.5">
      <c r="B132" s="13" t="s">
        <v>270</v>
      </c>
      <c r="C132" s="14" t="s">
        <v>271</v>
      </c>
      <c r="D132" s="15" t="s">
        <v>78</v>
      </c>
      <c r="E132" s="16">
        <v>95.22</v>
      </c>
      <c r="F132" s="17">
        <v>23.01</v>
      </c>
      <c r="G132" s="16">
        <v>28.12</v>
      </c>
      <c r="H132" s="16">
        <v>2191.0100000000002</v>
      </c>
      <c r="I132" s="16">
        <v>2677.57</v>
      </c>
      <c r="J132" s="18">
        <f t="shared" si="3"/>
        <v>8.816024245260224E-4</v>
      </c>
      <c r="K132" s="18">
        <f t="shared" si="2"/>
        <v>0.95215862818281061</v>
      </c>
    </row>
    <row r="133" spans="2:11">
      <c r="B133" s="13" t="s">
        <v>272</v>
      </c>
      <c r="C133" s="14" t="s">
        <v>273</v>
      </c>
      <c r="D133" s="15" t="s">
        <v>26</v>
      </c>
      <c r="E133" s="16">
        <v>172.94000000000003</v>
      </c>
      <c r="F133" s="17">
        <v>12.33</v>
      </c>
      <c r="G133" s="16">
        <v>15.06</v>
      </c>
      <c r="H133" s="16">
        <v>2132.35</v>
      </c>
      <c r="I133" s="16">
        <v>2604.4700000000003</v>
      </c>
      <c r="J133" s="18">
        <f t="shared" si="3"/>
        <v>8.5753390820979085E-4</v>
      </c>
      <c r="K133" s="18">
        <f t="shared" si="2"/>
        <v>0.95301616209102036</v>
      </c>
    </row>
    <row r="134" spans="2:11" ht="25.5">
      <c r="B134" s="13" t="s">
        <v>274</v>
      </c>
      <c r="C134" s="14" t="s">
        <v>275</v>
      </c>
      <c r="D134" s="15" t="s">
        <v>29</v>
      </c>
      <c r="E134" s="16">
        <v>1</v>
      </c>
      <c r="F134" s="17">
        <v>2128.48</v>
      </c>
      <c r="G134" s="16">
        <v>2601.42</v>
      </c>
      <c r="H134" s="16">
        <v>2128.48</v>
      </c>
      <c r="I134" s="16">
        <v>2601.42</v>
      </c>
      <c r="J134" s="18">
        <f t="shared" si="3"/>
        <v>8.5652968146882622E-4</v>
      </c>
      <c r="K134" s="18">
        <f t="shared" si="2"/>
        <v>0.95387269177248923</v>
      </c>
    </row>
    <row r="135" spans="2:11" ht="25.5">
      <c r="B135" s="13" t="s">
        <v>276</v>
      </c>
      <c r="C135" s="14" t="s">
        <v>277</v>
      </c>
      <c r="D135" s="15" t="s">
        <v>78</v>
      </c>
      <c r="E135" s="16">
        <v>5</v>
      </c>
      <c r="F135" s="17">
        <v>423.64</v>
      </c>
      <c r="G135" s="16">
        <v>517.77</v>
      </c>
      <c r="H135" s="16">
        <v>2118.1999999999998</v>
      </c>
      <c r="I135" s="16">
        <v>2588.85</v>
      </c>
      <c r="J135" s="18">
        <f t="shared" si="3"/>
        <v>8.5239095027737574E-4</v>
      </c>
      <c r="K135" s="18">
        <f t="shared" si="2"/>
        <v>0.95472508272276657</v>
      </c>
    </row>
    <row r="136" spans="2:11" ht="25.5">
      <c r="B136" s="13" t="s">
        <v>278</v>
      </c>
      <c r="C136" s="14" t="s">
        <v>279</v>
      </c>
      <c r="D136" s="15" t="s">
        <v>26</v>
      </c>
      <c r="E136" s="16">
        <v>49.790000000000006</v>
      </c>
      <c r="F136" s="17">
        <v>41.33</v>
      </c>
      <c r="G136" s="16">
        <v>50.51</v>
      </c>
      <c r="H136" s="16">
        <v>2057.8200000000002</v>
      </c>
      <c r="I136" s="16">
        <v>2514.88</v>
      </c>
      <c r="J136" s="18">
        <f t="shared" si="3"/>
        <v>8.2803598239896737E-4</v>
      </c>
      <c r="K136" s="18">
        <f t="shared" si="2"/>
        <v>0.95555311870516557</v>
      </c>
    </row>
    <row r="137" spans="2:11" ht="25.5">
      <c r="B137" s="13" t="s">
        <v>280</v>
      </c>
      <c r="C137" s="14" t="s">
        <v>281</v>
      </c>
      <c r="D137" s="15" t="s">
        <v>29</v>
      </c>
      <c r="E137" s="16">
        <v>1</v>
      </c>
      <c r="F137" s="17">
        <v>2042.86</v>
      </c>
      <c r="G137" s="16">
        <v>2496.7800000000002</v>
      </c>
      <c r="H137" s="16">
        <v>2042.86</v>
      </c>
      <c r="I137" s="16">
        <v>2496.7800000000002</v>
      </c>
      <c r="J137" s="18">
        <f t="shared" si="3"/>
        <v>8.2207647288701409E-4</v>
      </c>
      <c r="K137" s="18">
        <f t="shared" si="2"/>
        <v>0.95637519517805258</v>
      </c>
    </row>
    <row r="138" spans="2:11">
      <c r="B138" s="13" t="s">
        <v>282</v>
      </c>
      <c r="C138" s="14" t="s">
        <v>283</v>
      </c>
      <c r="D138" s="15" t="s">
        <v>29</v>
      </c>
      <c r="E138" s="16">
        <v>2</v>
      </c>
      <c r="F138" s="17">
        <v>1004.71</v>
      </c>
      <c r="G138" s="16">
        <v>1227.95</v>
      </c>
      <c r="H138" s="16">
        <v>2009.42</v>
      </c>
      <c r="I138" s="16">
        <v>2455.9</v>
      </c>
      <c r="J138" s="18">
        <f t="shared" si="3"/>
        <v>8.0861654201139774E-4</v>
      </c>
      <c r="K138" s="18">
        <f t="shared" si="2"/>
        <v>0.95718381172006395</v>
      </c>
    </row>
    <row r="139" spans="2:11" ht="25.5">
      <c r="B139" s="13" t="s">
        <v>284</v>
      </c>
      <c r="C139" s="14" t="s">
        <v>285</v>
      </c>
      <c r="D139" s="15" t="s">
        <v>29</v>
      </c>
      <c r="E139" s="16">
        <v>1</v>
      </c>
      <c r="F139" s="17">
        <v>1954.7</v>
      </c>
      <c r="G139" s="16">
        <v>2389.0300000000002</v>
      </c>
      <c r="H139" s="16">
        <v>1954.7</v>
      </c>
      <c r="I139" s="16">
        <v>2389.0300000000002</v>
      </c>
      <c r="J139" s="18">
        <f t="shared" si="3"/>
        <v>7.8659928228408719E-4</v>
      </c>
      <c r="K139" s="18">
        <f t="shared" si="2"/>
        <v>0.95797041100234803</v>
      </c>
    </row>
    <row r="140" spans="2:11">
      <c r="B140" s="13" t="s">
        <v>286</v>
      </c>
      <c r="C140" s="14" t="s">
        <v>287</v>
      </c>
      <c r="D140" s="15" t="s">
        <v>78</v>
      </c>
      <c r="E140" s="16">
        <v>132.53</v>
      </c>
      <c r="F140" s="17">
        <v>14.3</v>
      </c>
      <c r="G140" s="16">
        <v>17.47</v>
      </c>
      <c r="H140" s="16">
        <v>1895.17</v>
      </c>
      <c r="I140" s="16">
        <v>2315.29</v>
      </c>
      <c r="J140" s="18">
        <f t="shared" si="3"/>
        <v>7.6232004297958759E-4</v>
      </c>
      <c r="K140" s="18">
        <f t="shared" si="2"/>
        <v>0.95873273104532764</v>
      </c>
    </row>
    <row r="141" spans="2:11" ht="25.5">
      <c r="B141" s="13" t="s">
        <v>288</v>
      </c>
      <c r="C141" s="14" t="s">
        <v>289</v>
      </c>
      <c r="D141" s="15" t="s">
        <v>26</v>
      </c>
      <c r="E141" s="16">
        <v>27.04</v>
      </c>
      <c r="F141" s="17">
        <v>69.23</v>
      </c>
      <c r="G141" s="16">
        <v>84.61</v>
      </c>
      <c r="H141" s="16">
        <v>1871.97</v>
      </c>
      <c r="I141" s="16">
        <v>2287.84</v>
      </c>
      <c r="J141" s="18">
        <f t="shared" si="3"/>
        <v>7.5328200231090697E-4</v>
      </c>
      <c r="K141" s="18">
        <f t="shared" si="2"/>
        <v>0.95948601304763859</v>
      </c>
    </row>
    <row r="142" spans="2:11" ht="25.5">
      <c r="B142" s="13" t="s">
        <v>290</v>
      </c>
      <c r="C142" s="14" t="s">
        <v>291</v>
      </c>
      <c r="D142" s="15" t="s">
        <v>78</v>
      </c>
      <c r="E142" s="16">
        <v>97.88</v>
      </c>
      <c r="F142" s="17">
        <v>19.04</v>
      </c>
      <c r="G142" s="16">
        <v>23.27</v>
      </c>
      <c r="H142" s="16">
        <v>1863.63</v>
      </c>
      <c r="I142" s="16">
        <v>2277.65</v>
      </c>
      <c r="J142" s="18">
        <f t="shared" si="3"/>
        <v>7.4992689723207796E-4</v>
      </c>
      <c r="K142" s="18">
        <f t="shared" ref="K142:K205" si="4">K141+J142</f>
        <v>0.96023593994487066</v>
      </c>
    </row>
    <row r="143" spans="2:11" ht="25.5">
      <c r="B143" s="13" t="s">
        <v>292</v>
      </c>
      <c r="C143" s="14" t="s">
        <v>293</v>
      </c>
      <c r="D143" s="15" t="s">
        <v>26</v>
      </c>
      <c r="E143" s="16">
        <v>67.820000000000007</v>
      </c>
      <c r="F143" s="17">
        <v>27.48</v>
      </c>
      <c r="G143" s="16">
        <v>33.58</v>
      </c>
      <c r="H143" s="16">
        <v>1863.69</v>
      </c>
      <c r="I143" s="16">
        <v>2277.39</v>
      </c>
      <c r="J143" s="18">
        <f t="shared" ref="J143:J206" si="5">I143/$I$352</f>
        <v>7.4984129101809396E-4</v>
      </c>
      <c r="K143" s="18">
        <f t="shared" si="4"/>
        <v>0.96098578123588874</v>
      </c>
    </row>
    <row r="144" spans="2:11" ht="25.5">
      <c r="B144" s="13" t="s">
        <v>294</v>
      </c>
      <c r="C144" s="14" t="s">
        <v>295</v>
      </c>
      <c r="D144" s="15" t="s">
        <v>78</v>
      </c>
      <c r="E144" s="16">
        <v>151.38999999999999</v>
      </c>
      <c r="F144" s="17">
        <v>12.15</v>
      </c>
      <c r="G144" s="16">
        <v>14.84</v>
      </c>
      <c r="H144" s="16">
        <v>1839.38</v>
      </c>
      <c r="I144" s="16">
        <v>2246.61</v>
      </c>
      <c r="J144" s="18">
        <f t="shared" si="5"/>
        <v>7.3970683230108159E-4</v>
      </c>
      <c r="K144" s="18">
        <f t="shared" si="4"/>
        <v>0.9617254880681898</v>
      </c>
    </row>
    <row r="145" spans="2:11" ht="25.5">
      <c r="B145" s="13" t="s">
        <v>296</v>
      </c>
      <c r="C145" s="14" t="s">
        <v>297</v>
      </c>
      <c r="D145" s="15" t="s">
        <v>78</v>
      </c>
      <c r="E145" s="16">
        <v>398.33000000000004</v>
      </c>
      <c r="F145" s="17">
        <v>4.3899999999999997</v>
      </c>
      <c r="G145" s="16">
        <v>5.36</v>
      </c>
      <c r="H145" s="16">
        <v>1748.66</v>
      </c>
      <c r="I145" s="16">
        <v>2135.0300000000002</v>
      </c>
      <c r="J145" s="18">
        <f t="shared" si="5"/>
        <v>7.0296859631523872E-4</v>
      </c>
      <c r="K145" s="18">
        <f t="shared" si="4"/>
        <v>0.96242845666450505</v>
      </c>
    </row>
    <row r="146" spans="2:11" ht="25.5">
      <c r="B146" s="13" t="s">
        <v>298</v>
      </c>
      <c r="C146" s="14" t="s">
        <v>299</v>
      </c>
      <c r="D146" s="15" t="s">
        <v>78</v>
      </c>
      <c r="E146" s="16">
        <v>36.090000000000003</v>
      </c>
      <c r="F146" s="17">
        <v>48.23</v>
      </c>
      <c r="G146" s="16">
        <v>58.94</v>
      </c>
      <c r="H146" s="16">
        <v>1740.62</v>
      </c>
      <c r="I146" s="16">
        <v>2127.13</v>
      </c>
      <c r="J146" s="18">
        <f t="shared" si="5"/>
        <v>7.0036748442880601E-4</v>
      </c>
      <c r="K146" s="18">
        <f t="shared" si="4"/>
        <v>0.96312882414893386</v>
      </c>
    </row>
    <row r="147" spans="2:11">
      <c r="B147" s="13" t="s">
        <v>300</v>
      </c>
      <c r="C147" s="14" t="s">
        <v>301</v>
      </c>
      <c r="D147" s="15" t="s">
        <v>78</v>
      </c>
      <c r="E147" s="16">
        <v>1121.0600000000002</v>
      </c>
      <c r="F147" s="17">
        <v>1.55</v>
      </c>
      <c r="G147" s="16">
        <v>1.89</v>
      </c>
      <c r="H147" s="16">
        <v>1737.64</v>
      </c>
      <c r="I147" s="16">
        <v>2118.7799999999997</v>
      </c>
      <c r="J147" s="18">
        <f t="shared" si="5"/>
        <v>6.9761820794124723E-4</v>
      </c>
      <c r="K147" s="18">
        <f t="shared" si="4"/>
        <v>0.96382644235687509</v>
      </c>
    </row>
    <row r="148" spans="2:11" ht="38.25">
      <c r="B148" s="13" t="s">
        <v>302</v>
      </c>
      <c r="C148" s="14" t="s">
        <v>303</v>
      </c>
      <c r="D148" s="15" t="s">
        <v>29</v>
      </c>
      <c r="E148" s="16">
        <v>1</v>
      </c>
      <c r="F148" s="17">
        <v>1617.64</v>
      </c>
      <c r="G148" s="16">
        <v>1977.07</v>
      </c>
      <c r="H148" s="16">
        <v>1617.64</v>
      </c>
      <c r="I148" s="16">
        <v>1977.07</v>
      </c>
      <c r="J148" s="18">
        <f t="shared" si="5"/>
        <v>6.509595287733516E-4</v>
      </c>
      <c r="K148" s="18">
        <f t="shared" si="4"/>
        <v>0.96447740188564846</v>
      </c>
    </row>
    <row r="149" spans="2:11" ht="25.5">
      <c r="B149" s="13" t="s">
        <v>304</v>
      </c>
      <c r="C149" s="14" t="s">
        <v>305</v>
      </c>
      <c r="D149" s="15" t="s">
        <v>26</v>
      </c>
      <c r="E149" s="16">
        <v>26.85</v>
      </c>
      <c r="F149" s="17">
        <v>60.21</v>
      </c>
      <c r="G149" s="16">
        <v>73.58</v>
      </c>
      <c r="H149" s="16">
        <v>1616.63</v>
      </c>
      <c r="I149" s="16">
        <v>1975.62</v>
      </c>
      <c r="J149" s="18">
        <f t="shared" si="5"/>
        <v>6.5048210950305698E-4</v>
      </c>
      <c r="K149" s="18">
        <f t="shared" si="4"/>
        <v>0.96512788399515148</v>
      </c>
    </row>
    <row r="150" spans="2:11" ht="25.5">
      <c r="B150" s="13" t="s">
        <v>306</v>
      </c>
      <c r="C150" s="14" t="s">
        <v>307</v>
      </c>
      <c r="D150" s="15" t="s">
        <v>29</v>
      </c>
      <c r="E150" s="16">
        <v>5</v>
      </c>
      <c r="F150" s="17">
        <v>322.01</v>
      </c>
      <c r="G150" s="16">
        <v>393.56</v>
      </c>
      <c r="H150" s="16">
        <v>1610.05</v>
      </c>
      <c r="I150" s="16">
        <v>1967.8</v>
      </c>
      <c r="J150" s="18">
        <f t="shared" si="5"/>
        <v>6.4790733799015776E-4</v>
      </c>
      <c r="K150" s="18">
        <f t="shared" si="4"/>
        <v>0.96577579133314162</v>
      </c>
    </row>
    <row r="151" spans="2:11" ht="38.25">
      <c r="B151" s="13" t="s">
        <v>308</v>
      </c>
      <c r="C151" s="14" t="s">
        <v>309</v>
      </c>
      <c r="D151" s="15" t="s">
        <v>29</v>
      </c>
      <c r="E151" s="16">
        <v>2</v>
      </c>
      <c r="F151" s="17">
        <v>795.11</v>
      </c>
      <c r="G151" s="16">
        <v>971.78</v>
      </c>
      <c r="H151" s="16">
        <v>1590.22</v>
      </c>
      <c r="I151" s="16">
        <v>1943.56</v>
      </c>
      <c r="J151" s="18">
        <f t="shared" si="5"/>
        <v>6.3992620480950863E-4</v>
      </c>
      <c r="K151" s="18">
        <f t="shared" si="4"/>
        <v>0.96641571753795108</v>
      </c>
    </row>
    <row r="152" spans="2:11" ht="25.5">
      <c r="B152" s="13" t="s">
        <v>310</v>
      </c>
      <c r="C152" s="14" t="s">
        <v>311</v>
      </c>
      <c r="D152" s="15" t="s">
        <v>29</v>
      </c>
      <c r="E152" s="16">
        <v>4</v>
      </c>
      <c r="F152" s="17">
        <v>394.14</v>
      </c>
      <c r="G152" s="16">
        <v>481.71</v>
      </c>
      <c r="H152" s="16">
        <v>1576.56</v>
      </c>
      <c r="I152" s="16">
        <v>1926.84</v>
      </c>
      <c r="J152" s="18">
        <f t="shared" si="5"/>
        <v>6.3442106674100804E-4</v>
      </c>
      <c r="K152" s="18">
        <f t="shared" si="4"/>
        <v>0.96705013860469213</v>
      </c>
    </row>
    <row r="153" spans="2:11" ht="25.5">
      <c r="B153" s="13" t="s">
        <v>312</v>
      </c>
      <c r="C153" s="14" t="s">
        <v>313</v>
      </c>
      <c r="D153" s="15" t="s">
        <v>29</v>
      </c>
      <c r="E153" s="16">
        <v>16</v>
      </c>
      <c r="F153" s="17">
        <v>98</v>
      </c>
      <c r="G153" s="16">
        <v>119.77</v>
      </c>
      <c r="H153" s="16">
        <v>1568</v>
      </c>
      <c r="I153" s="16">
        <v>1916.32</v>
      </c>
      <c r="J153" s="18">
        <f t="shared" si="5"/>
        <v>6.3095730762135333E-4</v>
      </c>
      <c r="K153" s="18">
        <f t="shared" si="4"/>
        <v>0.96768109591231344</v>
      </c>
    </row>
    <row r="154" spans="2:11" ht="25.5">
      <c r="B154" s="13" t="s">
        <v>314</v>
      </c>
      <c r="C154" s="14" t="s">
        <v>315</v>
      </c>
      <c r="D154" s="15" t="s">
        <v>26</v>
      </c>
      <c r="E154" s="16">
        <v>4</v>
      </c>
      <c r="F154" s="17">
        <v>391.12</v>
      </c>
      <c r="G154" s="16">
        <v>478.02</v>
      </c>
      <c r="H154" s="16">
        <v>1564.48</v>
      </c>
      <c r="I154" s="16">
        <v>1912.08</v>
      </c>
      <c r="J154" s="18">
        <f t="shared" si="5"/>
        <v>6.2956126782407807E-4</v>
      </c>
      <c r="K154" s="18">
        <f t="shared" si="4"/>
        <v>0.96831065718013754</v>
      </c>
    </row>
    <row r="155" spans="2:11" ht="25.5">
      <c r="B155" s="13" t="s">
        <v>316</v>
      </c>
      <c r="C155" s="14" t="s">
        <v>317</v>
      </c>
      <c r="D155" s="15" t="s">
        <v>29</v>
      </c>
      <c r="E155" s="16">
        <v>41</v>
      </c>
      <c r="F155" s="17">
        <v>36.340000000000003</v>
      </c>
      <c r="G155" s="16">
        <v>44.41</v>
      </c>
      <c r="H155" s="16">
        <v>1489.94</v>
      </c>
      <c r="I155" s="16">
        <v>1820.81</v>
      </c>
      <c r="J155" s="18">
        <f t="shared" si="5"/>
        <v>5.9951019416905132E-4</v>
      </c>
      <c r="K155" s="18">
        <f t="shared" si="4"/>
        <v>0.96891016737430657</v>
      </c>
    </row>
    <row r="156" spans="2:11">
      <c r="B156" s="13" t="s">
        <v>318</v>
      </c>
      <c r="C156" s="14" t="s">
        <v>319</v>
      </c>
      <c r="D156" s="15" t="s">
        <v>65</v>
      </c>
      <c r="E156" s="16">
        <v>70.56</v>
      </c>
      <c r="F156" s="17">
        <v>20.61</v>
      </c>
      <c r="G156" s="16">
        <v>25.18</v>
      </c>
      <c r="H156" s="16">
        <v>1454.24</v>
      </c>
      <c r="I156" s="16">
        <v>1776.7</v>
      </c>
      <c r="J156" s="18">
        <f t="shared" si="5"/>
        <v>5.8498677071202026E-4</v>
      </c>
      <c r="K156" s="18">
        <f t="shared" si="4"/>
        <v>0.96949515414501863</v>
      </c>
    </row>
    <row r="157" spans="2:11">
      <c r="B157" s="13" t="s">
        <v>320</v>
      </c>
      <c r="C157" s="14" t="s">
        <v>321</v>
      </c>
      <c r="D157" s="15" t="s">
        <v>39</v>
      </c>
      <c r="E157" s="16">
        <v>86.7</v>
      </c>
      <c r="F157" s="17">
        <v>16.7</v>
      </c>
      <c r="G157" s="16">
        <v>20.41</v>
      </c>
      <c r="H157" s="16">
        <v>1447.89</v>
      </c>
      <c r="I157" s="16">
        <v>1769.54</v>
      </c>
      <c r="J157" s="18">
        <f t="shared" si="5"/>
        <v>5.8262930728077231E-4</v>
      </c>
      <c r="K157" s="18">
        <f t="shared" si="4"/>
        <v>0.97007778345229945</v>
      </c>
    </row>
    <row r="158" spans="2:11" ht="25.5">
      <c r="B158" s="13" t="s">
        <v>322</v>
      </c>
      <c r="C158" s="14" t="s">
        <v>323</v>
      </c>
      <c r="D158" s="15" t="s">
        <v>26</v>
      </c>
      <c r="E158" s="16">
        <v>59.58</v>
      </c>
      <c r="F158" s="17">
        <v>24.28</v>
      </c>
      <c r="G158" s="16">
        <v>29.67</v>
      </c>
      <c r="H158" s="16">
        <v>1446.6</v>
      </c>
      <c r="I158" s="16">
        <v>1767.73</v>
      </c>
      <c r="J158" s="18">
        <f t="shared" si="5"/>
        <v>5.8203335632957699E-4</v>
      </c>
      <c r="K158" s="18">
        <f t="shared" si="4"/>
        <v>0.97065981680862901</v>
      </c>
    </row>
    <row r="159" spans="2:11" ht="25.5">
      <c r="B159" s="13" t="s">
        <v>324</v>
      </c>
      <c r="C159" s="14" t="s">
        <v>325</v>
      </c>
      <c r="D159" s="15" t="s">
        <v>29</v>
      </c>
      <c r="E159" s="16">
        <v>2</v>
      </c>
      <c r="F159" s="17">
        <v>714.96</v>
      </c>
      <c r="G159" s="16">
        <v>873.82</v>
      </c>
      <c r="H159" s="16">
        <v>1429.92</v>
      </c>
      <c r="I159" s="16">
        <v>1747.64</v>
      </c>
      <c r="J159" s="18">
        <f t="shared" si="5"/>
        <v>5.7541863002597796E-4</v>
      </c>
      <c r="K159" s="18">
        <f t="shared" si="4"/>
        <v>0.97123523543865498</v>
      </c>
    </row>
    <row r="160" spans="2:11" ht="25.5">
      <c r="B160" s="13" t="s">
        <v>326</v>
      </c>
      <c r="C160" s="14" t="s">
        <v>327</v>
      </c>
      <c r="D160" s="15" t="s">
        <v>78</v>
      </c>
      <c r="E160" s="16">
        <v>50.86</v>
      </c>
      <c r="F160" s="17">
        <v>27.02</v>
      </c>
      <c r="G160" s="16">
        <v>33.020000000000003</v>
      </c>
      <c r="H160" s="16">
        <v>1374.23</v>
      </c>
      <c r="I160" s="16">
        <v>1679.3899999999999</v>
      </c>
      <c r="J160" s="18">
        <f t="shared" si="5"/>
        <v>5.5294699885521448E-4</v>
      </c>
      <c r="K160" s="18">
        <f t="shared" si="4"/>
        <v>0.9717881824375102</v>
      </c>
    </row>
    <row r="161" spans="2:11" ht="25.5">
      <c r="B161" s="13" t="s">
        <v>328</v>
      </c>
      <c r="C161" s="14" t="s">
        <v>329</v>
      </c>
      <c r="D161" s="15" t="s">
        <v>29</v>
      </c>
      <c r="E161" s="16">
        <v>2</v>
      </c>
      <c r="F161" s="17">
        <v>670.48</v>
      </c>
      <c r="G161" s="16">
        <v>819.46</v>
      </c>
      <c r="H161" s="16">
        <v>1340.96</v>
      </c>
      <c r="I161" s="16">
        <v>1638.92</v>
      </c>
      <c r="J161" s="18">
        <f t="shared" si="5"/>
        <v>5.3962206239395742E-4</v>
      </c>
      <c r="K161" s="18">
        <f t="shared" si="4"/>
        <v>0.97232780449990419</v>
      </c>
    </row>
    <row r="162" spans="2:11" ht="25.5">
      <c r="B162" s="13" t="s">
        <v>330</v>
      </c>
      <c r="C162" s="14" t="s">
        <v>331</v>
      </c>
      <c r="D162" s="15" t="s">
        <v>78</v>
      </c>
      <c r="E162" s="16">
        <v>142.43000000000004</v>
      </c>
      <c r="F162" s="17">
        <v>9.24</v>
      </c>
      <c r="G162" s="16">
        <v>11.29</v>
      </c>
      <c r="H162" s="16">
        <v>1316.05</v>
      </c>
      <c r="I162" s="16">
        <v>1608.01</v>
      </c>
      <c r="J162" s="18">
        <f t="shared" si="5"/>
        <v>5.29444800569953E-4</v>
      </c>
      <c r="K162" s="18">
        <f t="shared" si="4"/>
        <v>0.97285724930047413</v>
      </c>
    </row>
    <row r="163" spans="2:11" ht="25.5">
      <c r="B163" s="13" t="s">
        <v>332</v>
      </c>
      <c r="C163" s="14" t="s">
        <v>333</v>
      </c>
      <c r="D163" s="15" t="s">
        <v>29</v>
      </c>
      <c r="E163" s="16">
        <v>41</v>
      </c>
      <c r="F163" s="17">
        <v>31.52</v>
      </c>
      <c r="G163" s="16">
        <v>38.520000000000003</v>
      </c>
      <c r="H163" s="16">
        <v>1292.32</v>
      </c>
      <c r="I163" s="16">
        <v>1579.32</v>
      </c>
      <c r="J163" s="18">
        <f t="shared" si="5"/>
        <v>5.199984841115032E-4</v>
      </c>
      <c r="K163" s="18">
        <f t="shared" si="4"/>
        <v>0.97337724778458568</v>
      </c>
    </row>
    <row r="164" spans="2:11" ht="25.5">
      <c r="B164" s="13" t="s">
        <v>334</v>
      </c>
      <c r="C164" s="14" t="s">
        <v>335</v>
      </c>
      <c r="D164" s="15" t="s">
        <v>78</v>
      </c>
      <c r="E164" s="16">
        <v>91.42</v>
      </c>
      <c r="F164" s="17">
        <v>14.06</v>
      </c>
      <c r="G164" s="16">
        <v>17.18</v>
      </c>
      <c r="H164" s="16">
        <v>1285.3599999999999</v>
      </c>
      <c r="I164" s="16">
        <v>1570.59</v>
      </c>
      <c r="J164" s="18">
        <f t="shared" si="5"/>
        <v>5.1712409084966047E-4</v>
      </c>
      <c r="K164" s="18">
        <f t="shared" si="4"/>
        <v>0.97389437187543537</v>
      </c>
    </row>
    <row r="165" spans="2:11" ht="25.5">
      <c r="B165" s="13" t="s">
        <v>336</v>
      </c>
      <c r="C165" s="14" t="s">
        <v>337</v>
      </c>
      <c r="D165" s="15" t="s">
        <v>26</v>
      </c>
      <c r="E165" s="16">
        <v>12.700000000000001</v>
      </c>
      <c r="F165" s="17">
        <v>100.19</v>
      </c>
      <c r="G165" s="16">
        <v>122.45</v>
      </c>
      <c r="H165" s="16">
        <v>1272.4100000000001</v>
      </c>
      <c r="I165" s="16">
        <v>1555.11</v>
      </c>
      <c r="J165" s="18">
        <f t="shared" si="5"/>
        <v>5.1202722857092908E-4</v>
      </c>
      <c r="K165" s="18">
        <f t="shared" si="4"/>
        <v>0.97440639910400628</v>
      </c>
    </row>
    <row r="166" spans="2:11" ht="25.5">
      <c r="B166" s="13" t="s">
        <v>338</v>
      </c>
      <c r="C166" s="14" t="s">
        <v>339</v>
      </c>
      <c r="D166" s="15" t="s">
        <v>29</v>
      </c>
      <c r="E166" s="16">
        <v>1</v>
      </c>
      <c r="F166" s="17">
        <v>1252.51</v>
      </c>
      <c r="G166" s="16">
        <v>1530.81</v>
      </c>
      <c r="H166" s="16">
        <v>1252.51</v>
      </c>
      <c r="I166" s="16">
        <v>1530.81</v>
      </c>
      <c r="J166" s="18">
        <f t="shared" si="5"/>
        <v>5.0402634011012981E-4</v>
      </c>
      <c r="K166" s="18">
        <f t="shared" si="4"/>
        <v>0.97491042544411644</v>
      </c>
    </row>
    <row r="167" spans="2:11">
      <c r="B167" s="13" t="s">
        <v>340</v>
      </c>
      <c r="C167" s="14" t="s">
        <v>341</v>
      </c>
      <c r="D167" s="15" t="s">
        <v>26</v>
      </c>
      <c r="E167" s="16">
        <v>31.48</v>
      </c>
      <c r="F167" s="17">
        <v>39.72</v>
      </c>
      <c r="G167" s="16">
        <v>48.54</v>
      </c>
      <c r="H167" s="16">
        <v>1250.3800000000001</v>
      </c>
      <c r="I167" s="16">
        <v>1528.03</v>
      </c>
      <c r="J167" s="18">
        <f t="shared" si="5"/>
        <v>5.0311101212984085E-4</v>
      </c>
      <c r="K167" s="18">
        <f t="shared" si="4"/>
        <v>0.97541353645624629</v>
      </c>
    </row>
    <row r="168" spans="2:11">
      <c r="B168" s="13" t="s">
        <v>342</v>
      </c>
      <c r="C168" s="14" t="s">
        <v>343</v>
      </c>
      <c r="D168" s="15" t="s">
        <v>78</v>
      </c>
      <c r="E168" s="16">
        <v>26.04</v>
      </c>
      <c r="F168" s="17">
        <v>47.98</v>
      </c>
      <c r="G168" s="16">
        <v>58.64</v>
      </c>
      <c r="H168" s="16">
        <v>1249.3900000000001</v>
      </c>
      <c r="I168" s="16">
        <v>1526.9699999999998</v>
      </c>
      <c r="J168" s="18">
        <f t="shared" si="5"/>
        <v>5.0276200218052195E-4</v>
      </c>
      <c r="K168" s="18">
        <f t="shared" si="4"/>
        <v>0.97591629845842676</v>
      </c>
    </row>
    <row r="169" spans="2:11" ht="25.5">
      <c r="B169" s="13" t="s">
        <v>344</v>
      </c>
      <c r="C169" s="14" t="s">
        <v>345</v>
      </c>
      <c r="D169" s="15" t="s">
        <v>29</v>
      </c>
      <c r="E169" s="16">
        <v>2</v>
      </c>
      <c r="F169" s="17">
        <v>616.80999999999995</v>
      </c>
      <c r="G169" s="16">
        <v>753.86</v>
      </c>
      <c r="H169" s="16">
        <v>1233.6199999999999</v>
      </c>
      <c r="I169" s="16">
        <v>1507.72</v>
      </c>
      <c r="J169" s="18">
        <f t="shared" si="5"/>
        <v>4.9642384979902462E-4</v>
      </c>
      <c r="K169" s="18">
        <f t="shared" si="4"/>
        <v>0.97641272230822573</v>
      </c>
    </row>
    <row r="170" spans="2:11" ht="25.5">
      <c r="B170" s="13" t="s">
        <v>346</v>
      </c>
      <c r="C170" s="14" t="s">
        <v>347</v>
      </c>
      <c r="D170" s="15" t="s">
        <v>78</v>
      </c>
      <c r="E170" s="16">
        <v>32.57</v>
      </c>
      <c r="F170" s="17">
        <v>37.61</v>
      </c>
      <c r="G170" s="16">
        <v>45.96</v>
      </c>
      <c r="H170" s="16">
        <v>1224.95</v>
      </c>
      <c r="I170" s="16">
        <v>1496.9099999999999</v>
      </c>
      <c r="J170" s="18">
        <f t="shared" si="5"/>
        <v>4.92864606825311E-4</v>
      </c>
      <c r="K170" s="18">
        <f t="shared" si="4"/>
        <v>0.97690558691505103</v>
      </c>
    </row>
    <row r="171" spans="2:11">
      <c r="B171" s="13" t="s">
        <v>348</v>
      </c>
      <c r="C171" s="14" t="s">
        <v>349</v>
      </c>
      <c r="D171" s="15" t="s">
        <v>29</v>
      </c>
      <c r="E171" s="16">
        <v>4</v>
      </c>
      <c r="F171" s="17">
        <v>304.19</v>
      </c>
      <c r="G171" s="16">
        <v>371.78</v>
      </c>
      <c r="H171" s="16">
        <v>1216.76</v>
      </c>
      <c r="I171" s="16">
        <v>1487.12</v>
      </c>
      <c r="J171" s="18">
        <f t="shared" si="5"/>
        <v>4.8964120361414949E-4</v>
      </c>
      <c r="K171" s="18">
        <f t="shared" si="4"/>
        <v>0.97739522811866519</v>
      </c>
    </row>
    <row r="172" spans="2:11">
      <c r="B172" s="13" t="s">
        <v>350</v>
      </c>
      <c r="C172" s="14" t="s">
        <v>351</v>
      </c>
      <c r="D172" s="15" t="s">
        <v>29</v>
      </c>
      <c r="E172" s="16">
        <v>1</v>
      </c>
      <c r="F172" s="17">
        <v>1216.3800000000001</v>
      </c>
      <c r="G172" s="16">
        <v>1486.65</v>
      </c>
      <c r="H172" s="16">
        <v>1216.3800000000001</v>
      </c>
      <c r="I172" s="16">
        <v>1486.65</v>
      </c>
      <c r="J172" s="18">
        <f t="shared" si="5"/>
        <v>4.8948645391964029E-4</v>
      </c>
      <c r="K172" s="18">
        <f t="shared" si="4"/>
        <v>0.97788471457258486</v>
      </c>
    </row>
    <row r="173" spans="2:11">
      <c r="B173" s="13" t="s">
        <v>352</v>
      </c>
      <c r="C173" s="14" t="s">
        <v>353</v>
      </c>
      <c r="D173" s="15" t="s">
        <v>26</v>
      </c>
      <c r="E173" s="16">
        <v>17.64</v>
      </c>
      <c r="F173" s="17">
        <v>65.739999999999995</v>
      </c>
      <c r="G173" s="16">
        <v>80.34</v>
      </c>
      <c r="H173" s="16">
        <v>1159.6500000000001</v>
      </c>
      <c r="I173" s="16">
        <v>1417.19</v>
      </c>
      <c r="J173" s="18">
        <f t="shared" si="5"/>
        <v>4.6661642459918274E-4</v>
      </c>
      <c r="K173" s="18">
        <f t="shared" si="4"/>
        <v>0.97835133099718408</v>
      </c>
    </row>
    <row r="174" spans="2:11" ht="38.25">
      <c r="B174" s="13" t="s">
        <v>354</v>
      </c>
      <c r="C174" s="14" t="s">
        <v>355</v>
      </c>
      <c r="D174" s="15" t="s">
        <v>29</v>
      </c>
      <c r="E174" s="16">
        <v>21</v>
      </c>
      <c r="F174" s="17">
        <v>54.17</v>
      </c>
      <c r="G174" s="16">
        <v>66.2</v>
      </c>
      <c r="H174" s="16">
        <v>1137.57</v>
      </c>
      <c r="I174" s="16">
        <v>1390.2</v>
      </c>
      <c r="J174" s="18">
        <f t="shared" si="5"/>
        <v>4.5772984107831966E-4</v>
      </c>
      <c r="K174" s="18">
        <f t="shared" si="4"/>
        <v>0.97880906083826236</v>
      </c>
    </row>
    <row r="175" spans="2:11">
      <c r="B175" s="13" t="s">
        <v>356</v>
      </c>
      <c r="C175" s="14" t="s">
        <v>357</v>
      </c>
      <c r="D175" s="15" t="s">
        <v>29</v>
      </c>
      <c r="E175" s="16">
        <v>2</v>
      </c>
      <c r="F175" s="17">
        <v>564.21</v>
      </c>
      <c r="G175" s="16">
        <v>689.57</v>
      </c>
      <c r="H175" s="16">
        <v>1128.42</v>
      </c>
      <c r="I175" s="16">
        <v>1379.14</v>
      </c>
      <c r="J175" s="18">
        <f t="shared" si="5"/>
        <v>4.5408828443731388E-4</v>
      </c>
      <c r="K175" s="18">
        <f t="shared" si="4"/>
        <v>0.97926314912269963</v>
      </c>
    </row>
    <row r="176" spans="2:11" ht="25.5">
      <c r="B176" s="13" t="s">
        <v>358</v>
      </c>
      <c r="C176" s="14" t="s">
        <v>359</v>
      </c>
      <c r="D176" s="15" t="s">
        <v>78</v>
      </c>
      <c r="E176" s="16">
        <v>33.18</v>
      </c>
      <c r="F176" s="17">
        <v>33.79</v>
      </c>
      <c r="G176" s="16">
        <v>41.29</v>
      </c>
      <c r="H176" s="16">
        <v>1121.1500000000001</v>
      </c>
      <c r="I176" s="16">
        <v>1369.99</v>
      </c>
      <c r="J176" s="18">
        <f t="shared" si="5"/>
        <v>4.510756042144203E-4</v>
      </c>
      <c r="K176" s="18">
        <f t="shared" si="4"/>
        <v>0.97971422472691405</v>
      </c>
    </row>
    <row r="177" spans="2:11" ht="38.25">
      <c r="B177" s="13" t="s">
        <v>360</v>
      </c>
      <c r="C177" s="14" t="s">
        <v>361</v>
      </c>
      <c r="D177" s="15" t="s">
        <v>26</v>
      </c>
      <c r="E177" s="16">
        <v>8.32</v>
      </c>
      <c r="F177" s="17">
        <v>129.78</v>
      </c>
      <c r="G177" s="16">
        <v>158.61000000000001</v>
      </c>
      <c r="H177" s="16">
        <v>1079.76</v>
      </c>
      <c r="I177" s="16">
        <v>1319.63</v>
      </c>
      <c r="J177" s="18">
        <f t="shared" si="5"/>
        <v>4.3449433907508485E-4</v>
      </c>
      <c r="K177" s="18">
        <f t="shared" si="4"/>
        <v>0.9801487190659891</v>
      </c>
    </row>
    <row r="178" spans="2:11" ht="25.5">
      <c r="B178" s="13" t="s">
        <v>362</v>
      </c>
      <c r="C178" s="14" t="s">
        <v>363</v>
      </c>
      <c r="D178" s="15" t="s">
        <v>29</v>
      </c>
      <c r="E178" s="16">
        <v>2</v>
      </c>
      <c r="F178" s="17">
        <v>528.70000000000005</v>
      </c>
      <c r="G178" s="16">
        <v>646.16999999999996</v>
      </c>
      <c r="H178" s="16">
        <v>1057.4000000000001</v>
      </c>
      <c r="I178" s="16">
        <v>1292.3399999999999</v>
      </c>
      <c r="J178" s="18">
        <f t="shared" si="5"/>
        <v>4.2550897915347109E-4</v>
      </c>
      <c r="K178" s="18">
        <f t="shared" si="4"/>
        <v>0.9805742280451426</v>
      </c>
    </row>
    <row r="179" spans="2:11" ht="25.5">
      <c r="B179" s="13" t="s">
        <v>364</v>
      </c>
      <c r="C179" s="14" t="s">
        <v>365</v>
      </c>
      <c r="D179" s="15" t="s">
        <v>26</v>
      </c>
      <c r="E179" s="16">
        <v>5.49</v>
      </c>
      <c r="F179" s="17">
        <v>184.03</v>
      </c>
      <c r="G179" s="16">
        <v>224.92</v>
      </c>
      <c r="H179" s="16">
        <v>1010.32</v>
      </c>
      <c r="I179" s="16">
        <v>1234.81</v>
      </c>
      <c r="J179" s="18">
        <f t="shared" si="5"/>
        <v>4.0656695803619608E-4</v>
      </c>
      <c r="K179" s="18">
        <f t="shared" si="4"/>
        <v>0.98098079500317881</v>
      </c>
    </row>
    <row r="180" spans="2:11">
      <c r="B180" s="13" t="s">
        <v>366</v>
      </c>
      <c r="C180" s="14" t="s">
        <v>367</v>
      </c>
      <c r="D180" s="15" t="s">
        <v>39</v>
      </c>
      <c r="E180" s="16">
        <v>74.2</v>
      </c>
      <c r="F180" s="17">
        <v>13.5</v>
      </c>
      <c r="G180" s="16">
        <v>16.489999999999998</v>
      </c>
      <c r="H180" s="16">
        <v>1001.7</v>
      </c>
      <c r="I180" s="16">
        <v>1223.55</v>
      </c>
      <c r="J180" s="18">
        <f t="shared" si="5"/>
        <v>4.028595504613566E-4</v>
      </c>
      <c r="K180" s="18">
        <f t="shared" si="4"/>
        <v>0.98138365455364018</v>
      </c>
    </row>
    <row r="181" spans="2:11">
      <c r="B181" s="13" t="s">
        <v>368</v>
      </c>
      <c r="C181" s="14" t="s">
        <v>369</v>
      </c>
      <c r="D181" s="15" t="s">
        <v>29</v>
      </c>
      <c r="E181" s="16">
        <v>5</v>
      </c>
      <c r="F181" s="17">
        <v>194.11</v>
      </c>
      <c r="G181" s="16">
        <v>237.24</v>
      </c>
      <c r="H181" s="16">
        <v>970.55</v>
      </c>
      <c r="I181" s="16">
        <v>1186.2</v>
      </c>
      <c r="J181" s="18">
        <f t="shared" si="5"/>
        <v>3.9056188856790588E-4</v>
      </c>
      <c r="K181" s="18">
        <f t="shared" si="4"/>
        <v>0.98177421644220808</v>
      </c>
    </row>
    <row r="182" spans="2:11">
      <c r="B182" s="13" t="s">
        <v>370</v>
      </c>
      <c r="C182" s="14" t="s">
        <v>371</v>
      </c>
      <c r="D182" s="15" t="s">
        <v>29</v>
      </c>
      <c r="E182" s="16">
        <v>13</v>
      </c>
      <c r="F182" s="17">
        <v>73.650000000000006</v>
      </c>
      <c r="G182" s="16">
        <v>90.01</v>
      </c>
      <c r="H182" s="16">
        <v>957.45</v>
      </c>
      <c r="I182" s="16">
        <v>1170.1300000000001</v>
      </c>
      <c r="J182" s="18">
        <f t="shared" si="5"/>
        <v>3.8527076603436496E-4</v>
      </c>
      <c r="K182" s="18">
        <f t="shared" si="4"/>
        <v>0.98215948720824242</v>
      </c>
    </row>
    <row r="183" spans="2:11" ht="25.5">
      <c r="B183" s="13" t="s">
        <v>372</v>
      </c>
      <c r="C183" s="14" t="s">
        <v>373</v>
      </c>
      <c r="D183" s="15" t="s">
        <v>29</v>
      </c>
      <c r="E183" s="16">
        <v>2</v>
      </c>
      <c r="F183" s="17">
        <v>466.19</v>
      </c>
      <c r="G183" s="16">
        <v>569.77</v>
      </c>
      <c r="H183" s="16">
        <v>932.38</v>
      </c>
      <c r="I183" s="16">
        <v>1139.54</v>
      </c>
      <c r="J183" s="18">
        <f t="shared" si="5"/>
        <v>3.7519886570449456E-4</v>
      </c>
      <c r="K183" s="18">
        <f t="shared" si="4"/>
        <v>0.98253468607394689</v>
      </c>
    </row>
    <row r="184" spans="2:11" ht="25.5">
      <c r="B184" s="13" t="s">
        <v>374</v>
      </c>
      <c r="C184" s="14" t="s">
        <v>375</v>
      </c>
      <c r="D184" s="15" t="s">
        <v>26</v>
      </c>
      <c r="E184" s="16">
        <v>14.280000000000001</v>
      </c>
      <c r="F184" s="17">
        <v>62.98</v>
      </c>
      <c r="G184" s="16">
        <v>76.97</v>
      </c>
      <c r="H184" s="16">
        <v>899.35</v>
      </c>
      <c r="I184" s="16">
        <v>1099.1300000000001</v>
      </c>
      <c r="J184" s="18">
        <f t="shared" si="5"/>
        <v>3.6189368452338764E-4</v>
      </c>
      <c r="K184" s="18">
        <f t="shared" si="4"/>
        <v>0.98289657975847033</v>
      </c>
    </row>
    <row r="185" spans="2:11" ht="25.5">
      <c r="B185" s="13" t="s">
        <v>376</v>
      </c>
      <c r="C185" s="14" t="s">
        <v>377</v>
      </c>
      <c r="D185" s="15" t="s">
        <v>78</v>
      </c>
      <c r="E185" s="16">
        <v>21.240000000000002</v>
      </c>
      <c r="F185" s="17">
        <v>39.409999999999997</v>
      </c>
      <c r="G185" s="16">
        <v>48.16</v>
      </c>
      <c r="H185" s="16">
        <v>837.06</v>
      </c>
      <c r="I185" s="16">
        <v>1022.91</v>
      </c>
      <c r="J185" s="18">
        <f t="shared" si="5"/>
        <v>3.3679789363934965E-4</v>
      </c>
      <c r="K185" s="18">
        <f t="shared" si="4"/>
        <v>0.98323337765210972</v>
      </c>
    </row>
    <row r="186" spans="2:11" ht="25.5">
      <c r="B186" s="13" t="s">
        <v>378</v>
      </c>
      <c r="C186" s="14" t="s">
        <v>379</v>
      </c>
      <c r="D186" s="15" t="s">
        <v>29</v>
      </c>
      <c r="E186" s="16">
        <v>1</v>
      </c>
      <c r="F186" s="17">
        <v>821.72</v>
      </c>
      <c r="G186" s="16">
        <v>1004.3</v>
      </c>
      <c r="H186" s="16">
        <v>821.72</v>
      </c>
      <c r="I186" s="16">
        <v>1004.3</v>
      </c>
      <c r="J186" s="18">
        <f t="shared" si="5"/>
        <v>3.3067046424612026E-4</v>
      </c>
      <c r="K186" s="18">
        <f t="shared" si="4"/>
        <v>0.98356404811635589</v>
      </c>
    </row>
    <row r="187" spans="2:11" ht="25.5">
      <c r="B187" s="13" t="s">
        <v>380</v>
      </c>
      <c r="C187" s="14" t="s">
        <v>381</v>
      </c>
      <c r="D187" s="15" t="s">
        <v>29</v>
      </c>
      <c r="E187" s="16">
        <v>1</v>
      </c>
      <c r="F187" s="17">
        <v>794.49</v>
      </c>
      <c r="G187" s="16">
        <v>971.02</v>
      </c>
      <c r="H187" s="16">
        <v>794.49</v>
      </c>
      <c r="I187" s="16">
        <v>971.02</v>
      </c>
      <c r="J187" s="18">
        <f t="shared" si="5"/>
        <v>3.197128688561861E-4</v>
      </c>
      <c r="K187" s="18">
        <f t="shared" si="4"/>
        <v>0.98388376098521213</v>
      </c>
    </row>
    <row r="188" spans="2:11" ht="25.5">
      <c r="B188" s="13" t="s">
        <v>382</v>
      </c>
      <c r="C188" s="14" t="s">
        <v>383</v>
      </c>
      <c r="D188" s="15" t="s">
        <v>29</v>
      </c>
      <c r="E188" s="16">
        <v>17</v>
      </c>
      <c r="F188" s="17">
        <v>44.96</v>
      </c>
      <c r="G188" s="16">
        <v>54.95</v>
      </c>
      <c r="H188" s="16">
        <v>764.32</v>
      </c>
      <c r="I188" s="16">
        <v>934.15</v>
      </c>
      <c r="J188" s="18">
        <f t="shared" si="5"/>
        <v>3.075732492039363E-4</v>
      </c>
      <c r="K188" s="18">
        <f t="shared" si="4"/>
        <v>0.98419133423441607</v>
      </c>
    </row>
    <row r="189" spans="2:11" ht="25.5">
      <c r="B189" s="13" t="s">
        <v>384</v>
      </c>
      <c r="C189" s="14" t="s">
        <v>385</v>
      </c>
      <c r="D189" s="15" t="s">
        <v>29</v>
      </c>
      <c r="E189" s="16">
        <v>2</v>
      </c>
      <c r="F189" s="17">
        <v>380.12</v>
      </c>
      <c r="G189" s="16">
        <v>464.58</v>
      </c>
      <c r="H189" s="16">
        <v>760.24</v>
      </c>
      <c r="I189" s="16">
        <v>929.16</v>
      </c>
      <c r="J189" s="18">
        <f t="shared" si="5"/>
        <v>3.059302684047845E-4</v>
      </c>
      <c r="K189" s="18">
        <f t="shared" si="4"/>
        <v>0.98449726450282082</v>
      </c>
    </row>
    <row r="190" spans="2:11">
      <c r="B190" s="13" t="s">
        <v>386</v>
      </c>
      <c r="C190" s="14" t="s">
        <v>387</v>
      </c>
      <c r="D190" s="15" t="s">
        <v>78</v>
      </c>
      <c r="E190" s="16">
        <v>5.8</v>
      </c>
      <c r="F190" s="17">
        <v>129.63999999999999</v>
      </c>
      <c r="G190" s="16">
        <v>158.44</v>
      </c>
      <c r="H190" s="16">
        <v>751.91</v>
      </c>
      <c r="I190" s="16">
        <v>918.94</v>
      </c>
      <c r="J190" s="18">
        <f t="shared" si="5"/>
        <v>3.0256528568588047E-4</v>
      </c>
      <c r="K190" s="18">
        <f t="shared" si="4"/>
        <v>0.98479982978850666</v>
      </c>
    </row>
    <row r="191" spans="2:11">
      <c r="B191" s="13" t="s">
        <v>388</v>
      </c>
      <c r="C191" s="14" t="s">
        <v>389</v>
      </c>
      <c r="D191" s="15" t="s">
        <v>26</v>
      </c>
      <c r="E191" s="16">
        <v>49.790000000000006</v>
      </c>
      <c r="F191" s="17">
        <v>14.53</v>
      </c>
      <c r="G191" s="16">
        <v>17.75</v>
      </c>
      <c r="H191" s="16">
        <v>723.44</v>
      </c>
      <c r="I191" s="16">
        <v>883.76</v>
      </c>
      <c r="J191" s="18">
        <f t="shared" si="5"/>
        <v>2.9098210642452578E-4</v>
      </c>
      <c r="K191" s="18">
        <f t="shared" si="4"/>
        <v>0.9850908118949312</v>
      </c>
    </row>
    <row r="192" spans="2:11">
      <c r="B192" s="13" t="s">
        <v>390</v>
      </c>
      <c r="C192" s="14" t="s">
        <v>391</v>
      </c>
      <c r="D192" s="15" t="s">
        <v>29</v>
      </c>
      <c r="E192" s="16">
        <v>2</v>
      </c>
      <c r="F192" s="17">
        <v>359.06</v>
      </c>
      <c r="G192" s="16">
        <v>438.84</v>
      </c>
      <c r="H192" s="16">
        <v>718.12</v>
      </c>
      <c r="I192" s="16">
        <v>877.68</v>
      </c>
      <c r="J192" s="18">
        <f t="shared" si="5"/>
        <v>2.8898023803598013E-4</v>
      </c>
      <c r="K192" s="18">
        <f t="shared" si="4"/>
        <v>0.98537979213296722</v>
      </c>
    </row>
    <row r="193" spans="2:11" ht="25.5">
      <c r="B193" s="13" t="s">
        <v>392</v>
      </c>
      <c r="C193" s="14" t="s">
        <v>393</v>
      </c>
      <c r="D193" s="15" t="s">
        <v>29</v>
      </c>
      <c r="E193" s="16">
        <v>3</v>
      </c>
      <c r="F193" s="17">
        <v>237.87</v>
      </c>
      <c r="G193" s="16">
        <v>290.72000000000003</v>
      </c>
      <c r="H193" s="16">
        <v>713.61</v>
      </c>
      <c r="I193" s="16">
        <v>872.16000000000008</v>
      </c>
      <c r="J193" s="18">
        <f t="shared" si="5"/>
        <v>2.8716275226216894E-4</v>
      </c>
      <c r="K193" s="18">
        <f t="shared" si="4"/>
        <v>0.98566695488522937</v>
      </c>
    </row>
    <row r="194" spans="2:11">
      <c r="B194" s="13" t="s">
        <v>394</v>
      </c>
      <c r="C194" s="14" t="s">
        <v>395</v>
      </c>
      <c r="D194" s="15" t="s">
        <v>26</v>
      </c>
      <c r="E194" s="16">
        <v>49.790000000000006</v>
      </c>
      <c r="F194" s="17">
        <v>14.27</v>
      </c>
      <c r="G194" s="16">
        <v>17.440000000000001</v>
      </c>
      <c r="H194" s="16">
        <v>710.5</v>
      </c>
      <c r="I194" s="16">
        <v>868.32999999999993</v>
      </c>
      <c r="J194" s="18">
        <f t="shared" si="5"/>
        <v>2.859017068792528E-4</v>
      </c>
      <c r="K194" s="18">
        <f t="shared" si="4"/>
        <v>0.98595285659210863</v>
      </c>
    </row>
    <row r="195" spans="2:11">
      <c r="B195" s="13" t="s">
        <v>396</v>
      </c>
      <c r="C195" s="14" t="s">
        <v>397</v>
      </c>
      <c r="D195" s="15" t="s">
        <v>39</v>
      </c>
      <c r="E195" s="16">
        <v>35.299999999999997</v>
      </c>
      <c r="F195" s="17">
        <v>20.02</v>
      </c>
      <c r="G195" s="16">
        <v>24.46</v>
      </c>
      <c r="H195" s="16">
        <v>706.7</v>
      </c>
      <c r="I195" s="16">
        <v>863.43000000000006</v>
      </c>
      <c r="J195" s="18">
        <f t="shared" si="5"/>
        <v>2.8428835900032627E-4</v>
      </c>
      <c r="K195" s="18">
        <f t="shared" si="4"/>
        <v>0.98623714495110892</v>
      </c>
    </row>
    <row r="196" spans="2:11" ht="25.5">
      <c r="B196" s="13" t="s">
        <v>398</v>
      </c>
      <c r="C196" s="14" t="s">
        <v>399</v>
      </c>
      <c r="D196" s="15" t="s">
        <v>91</v>
      </c>
      <c r="E196" s="16">
        <v>7.1000000000000005</v>
      </c>
      <c r="F196" s="17">
        <v>98.75</v>
      </c>
      <c r="G196" s="16">
        <v>120.69</v>
      </c>
      <c r="H196" s="16">
        <v>701.12</v>
      </c>
      <c r="I196" s="16">
        <v>856.89</v>
      </c>
      <c r="J196" s="18">
        <f t="shared" si="5"/>
        <v>2.8213503346396297E-4</v>
      </c>
      <c r="K196" s="18">
        <f t="shared" si="4"/>
        <v>0.98651927998457289</v>
      </c>
    </row>
    <row r="197" spans="2:11" ht="25.5">
      <c r="B197" s="13" t="s">
        <v>400</v>
      </c>
      <c r="C197" s="14" t="s">
        <v>401</v>
      </c>
      <c r="D197" s="15" t="s">
        <v>29</v>
      </c>
      <c r="E197" s="16">
        <v>7</v>
      </c>
      <c r="F197" s="17">
        <v>98.73</v>
      </c>
      <c r="G197" s="16">
        <v>120.66</v>
      </c>
      <c r="H197" s="16">
        <v>691.11</v>
      </c>
      <c r="I197" s="16">
        <v>844.61999999999989</v>
      </c>
      <c r="J197" s="18">
        <f t="shared" si="5"/>
        <v>2.7809507867326301E-4</v>
      </c>
      <c r="K197" s="18">
        <f t="shared" si="4"/>
        <v>0.98679737506324616</v>
      </c>
    </row>
    <row r="198" spans="2:11" ht="25.5">
      <c r="B198" s="13" t="s">
        <v>402</v>
      </c>
      <c r="C198" s="14" t="s">
        <v>403</v>
      </c>
      <c r="D198" s="15" t="s">
        <v>29</v>
      </c>
      <c r="E198" s="16">
        <v>20</v>
      </c>
      <c r="F198" s="17">
        <v>34.270000000000003</v>
      </c>
      <c r="G198" s="16">
        <v>41.88</v>
      </c>
      <c r="H198" s="16">
        <v>685.4</v>
      </c>
      <c r="I198" s="16">
        <v>837.6</v>
      </c>
      <c r="J198" s="18">
        <f t="shared" si="5"/>
        <v>2.7578371089569885E-4</v>
      </c>
      <c r="K198" s="18">
        <f t="shared" si="4"/>
        <v>0.98707315877414181</v>
      </c>
    </row>
    <row r="199" spans="2:11" ht="38.25">
      <c r="B199" s="13" t="s">
        <v>404</v>
      </c>
      <c r="C199" s="14" t="s">
        <v>405</v>
      </c>
      <c r="D199" s="15" t="s">
        <v>26</v>
      </c>
      <c r="E199" s="16">
        <v>8.4</v>
      </c>
      <c r="F199" s="17">
        <v>78.19</v>
      </c>
      <c r="G199" s="16">
        <v>95.56</v>
      </c>
      <c r="H199" s="16">
        <v>656.79</v>
      </c>
      <c r="I199" s="16">
        <v>802.7</v>
      </c>
      <c r="J199" s="18">
        <f t="shared" si="5"/>
        <v>2.6429272294171139E-4</v>
      </c>
      <c r="K199" s="18">
        <f t="shared" si="4"/>
        <v>0.98733745149708352</v>
      </c>
    </row>
    <row r="200" spans="2:11" ht="25.5">
      <c r="B200" s="13" t="s">
        <v>406</v>
      </c>
      <c r="C200" s="14" t="s">
        <v>407</v>
      </c>
      <c r="D200" s="15" t="s">
        <v>29</v>
      </c>
      <c r="E200" s="16">
        <v>4</v>
      </c>
      <c r="F200" s="17">
        <v>160.91</v>
      </c>
      <c r="G200" s="16">
        <v>196.66</v>
      </c>
      <c r="H200" s="16">
        <v>643.64</v>
      </c>
      <c r="I200" s="16">
        <v>786.64</v>
      </c>
      <c r="J200" s="18">
        <f t="shared" si="5"/>
        <v>2.5900489295486214E-4</v>
      </c>
      <c r="K200" s="18">
        <f t="shared" si="4"/>
        <v>0.98759645639003835</v>
      </c>
    </row>
    <row r="201" spans="2:11">
      <c r="B201" s="13" t="s">
        <v>408</v>
      </c>
      <c r="C201" s="14" t="s">
        <v>409</v>
      </c>
      <c r="D201" s="15" t="s">
        <v>91</v>
      </c>
      <c r="E201" s="16">
        <v>6.24</v>
      </c>
      <c r="F201" s="17">
        <v>102.75</v>
      </c>
      <c r="G201" s="16">
        <v>125.58</v>
      </c>
      <c r="H201" s="16">
        <v>641.16</v>
      </c>
      <c r="I201" s="16">
        <v>783.61</v>
      </c>
      <c r="J201" s="18">
        <f t="shared" si="5"/>
        <v>2.5800725130728101E-4</v>
      </c>
      <c r="K201" s="18">
        <f t="shared" si="4"/>
        <v>0.98785446364134566</v>
      </c>
    </row>
    <row r="202" spans="2:11" ht="25.5">
      <c r="B202" s="13" t="s">
        <v>410</v>
      </c>
      <c r="C202" s="14" t="s">
        <v>411</v>
      </c>
      <c r="D202" s="15" t="s">
        <v>78</v>
      </c>
      <c r="E202" s="16">
        <v>173.34</v>
      </c>
      <c r="F202" s="17">
        <v>3.59</v>
      </c>
      <c r="G202" s="16">
        <v>4.38</v>
      </c>
      <c r="H202" s="16">
        <v>622.29</v>
      </c>
      <c r="I202" s="16">
        <v>759.22</v>
      </c>
      <c r="J202" s="18">
        <f t="shared" si="5"/>
        <v>2.4997672992625654E-4</v>
      </c>
      <c r="K202" s="18">
        <f t="shared" si="4"/>
        <v>0.98810444037127187</v>
      </c>
    </row>
    <row r="203" spans="2:11" ht="25.5">
      <c r="B203" s="13" t="s">
        <v>412</v>
      </c>
      <c r="C203" s="14" t="s">
        <v>413</v>
      </c>
      <c r="D203" s="15" t="s">
        <v>78</v>
      </c>
      <c r="E203" s="16">
        <v>1.55</v>
      </c>
      <c r="F203" s="17">
        <v>397.33</v>
      </c>
      <c r="G203" s="16">
        <v>485.61</v>
      </c>
      <c r="H203" s="16">
        <v>615.86</v>
      </c>
      <c r="I203" s="16">
        <v>752.69</v>
      </c>
      <c r="J203" s="18">
        <f t="shared" si="5"/>
        <v>2.4782669693658498E-4</v>
      </c>
      <c r="K203" s="18">
        <f t="shared" si="4"/>
        <v>0.98835226706820845</v>
      </c>
    </row>
    <row r="204" spans="2:11" ht="25.5">
      <c r="B204" s="13" t="s">
        <v>414</v>
      </c>
      <c r="C204" s="14" t="s">
        <v>415</v>
      </c>
      <c r="D204" s="15" t="s">
        <v>29</v>
      </c>
      <c r="E204" s="16">
        <v>3</v>
      </c>
      <c r="F204" s="17">
        <v>202.78</v>
      </c>
      <c r="G204" s="16">
        <v>247.83</v>
      </c>
      <c r="H204" s="16">
        <v>608.34</v>
      </c>
      <c r="I204" s="16">
        <v>743.49</v>
      </c>
      <c r="J204" s="18">
        <f t="shared" si="5"/>
        <v>2.4479755398023294E-4</v>
      </c>
      <c r="K204" s="18">
        <f t="shared" si="4"/>
        <v>0.98859706462218866</v>
      </c>
    </row>
    <row r="205" spans="2:11" ht="25.5">
      <c r="B205" s="13" t="s">
        <v>416</v>
      </c>
      <c r="C205" s="14" t="s">
        <v>417</v>
      </c>
      <c r="D205" s="15" t="s">
        <v>29</v>
      </c>
      <c r="E205" s="16">
        <v>1</v>
      </c>
      <c r="F205" s="17">
        <v>605.74</v>
      </c>
      <c r="G205" s="16">
        <v>740.33</v>
      </c>
      <c r="H205" s="16">
        <v>605.74</v>
      </c>
      <c r="I205" s="16">
        <v>740.33</v>
      </c>
      <c r="J205" s="18">
        <f t="shared" si="5"/>
        <v>2.4375710922565989E-4</v>
      </c>
      <c r="K205" s="18">
        <f t="shared" si="4"/>
        <v>0.9888408217314143</v>
      </c>
    </row>
    <row r="206" spans="2:11">
      <c r="B206" s="13" t="s">
        <v>418</v>
      </c>
      <c r="C206" s="14" t="s">
        <v>419</v>
      </c>
      <c r="D206" s="15" t="s">
        <v>39</v>
      </c>
      <c r="E206" s="16">
        <v>41.2</v>
      </c>
      <c r="F206" s="17">
        <v>14.69</v>
      </c>
      <c r="G206" s="16">
        <v>17.95</v>
      </c>
      <c r="H206" s="16">
        <v>605.22</v>
      </c>
      <c r="I206" s="16">
        <v>739.54</v>
      </c>
      <c r="J206" s="18">
        <f t="shared" si="5"/>
        <v>2.4349699803701661E-4</v>
      </c>
      <c r="K206" s="18">
        <f t="shared" ref="K206:K269" si="6">K205+J206</f>
        <v>0.98908431872945135</v>
      </c>
    </row>
    <row r="207" spans="2:11" ht="25.5">
      <c r="B207" s="13" t="s">
        <v>420</v>
      </c>
      <c r="C207" s="14" t="s">
        <v>421</v>
      </c>
      <c r="D207" s="15" t="s">
        <v>29</v>
      </c>
      <c r="E207" s="16">
        <v>4</v>
      </c>
      <c r="F207" s="17">
        <v>139.22</v>
      </c>
      <c r="G207" s="16">
        <v>170.15</v>
      </c>
      <c r="H207" s="16">
        <v>556.88</v>
      </c>
      <c r="I207" s="16">
        <v>680.6</v>
      </c>
      <c r="J207" s="18">
        <f t="shared" ref="J207:J270" si="7">I207/$I$352</f>
        <v>2.2409072783621375E-4</v>
      </c>
      <c r="K207" s="18">
        <f t="shared" si="6"/>
        <v>0.9893084094572876</v>
      </c>
    </row>
    <row r="208" spans="2:11">
      <c r="B208" s="13" t="s">
        <v>422</v>
      </c>
      <c r="C208" s="14" t="s">
        <v>423</v>
      </c>
      <c r="D208" s="15" t="s">
        <v>29</v>
      </c>
      <c r="E208" s="16">
        <v>8</v>
      </c>
      <c r="F208" s="17">
        <v>69.150000000000006</v>
      </c>
      <c r="G208" s="16">
        <v>84.51</v>
      </c>
      <c r="H208" s="16">
        <v>553.20000000000005</v>
      </c>
      <c r="I208" s="16">
        <v>676.08</v>
      </c>
      <c r="J208" s="18">
        <f t="shared" si="7"/>
        <v>2.2260249673157123E-4</v>
      </c>
      <c r="K208" s="18">
        <f t="shared" si="6"/>
        <v>0.98953101195401916</v>
      </c>
    </row>
    <row r="209" spans="2:11">
      <c r="B209" s="13" t="s">
        <v>424</v>
      </c>
      <c r="C209" s="14" t="s">
        <v>425</v>
      </c>
      <c r="D209" s="15" t="s">
        <v>91</v>
      </c>
      <c r="E209" s="16">
        <v>1.78</v>
      </c>
      <c r="F209" s="17">
        <v>303.08999999999997</v>
      </c>
      <c r="G209" s="16">
        <v>370.43</v>
      </c>
      <c r="H209" s="16">
        <v>539.5</v>
      </c>
      <c r="I209" s="16">
        <v>659.36</v>
      </c>
      <c r="J209" s="18">
        <f t="shared" si="7"/>
        <v>2.1709735866307065E-4</v>
      </c>
      <c r="K209" s="18">
        <f t="shared" si="6"/>
        <v>0.9897481093126822</v>
      </c>
    </row>
    <row r="210" spans="2:11" ht="25.5">
      <c r="B210" s="13" t="s">
        <v>426</v>
      </c>
      <c r="C210" s="14" t="s">
        <v>427</v>
      </c>
      <c r="D210" s="15" t="s">
        <v>78</v>
      </c>
      <c r="E210" s="16">
        <v>10.86</v>
      </c>
      <c r="F210" s="17">
        <v>47.34</v>
      </c>
      <c r="G210" s="16">
        <v>57.85</v>
      </c>
      <c r="H210" s="16">
        <v>514.11</v>
      </c>
      <c r="I210" s="16">
        <v>628.25</v>
      </c>
      <c r="J210" s="18">
        <f t="shared" si="7"/>
        <v>2.0685424590523256E-4</v>
      </c>
      <c r="K210" s="18">
        <f t="shared" si="6"/>
        <v>0.98995496355858748</v>
      </c>
    </row>
    <row r="211" spans="2:11">
      <c r="B211" s="13" t="s">
        <v>428</v>
      </c>
      <c r="C211" s="14" t="s">
        <v>429</v>
      </c>
      <c r="D211" s="15" t="s">
        <v>29</v>
      </c>
      <c r="E211" s="16">
        <v>2</v>
      </c>
      <c r="F211" s="17">
        <v>251.44</v>
      </c>
      <c r="G211" s="16">
        <v>307.3</v>
      </c>
      <c r="H211" s="16">
        <v>502.88</v>
      </c>
      <c r="I211" s="16">
        <v>614.6</v>
      </c>
      <c r="J211" s="18">
        <f t="shared" si="7"/>
        <v>2.0235991967107987E-4</v>
      </c>
      <c r="K211" s="18">
        <f t="shared" si="6"/>
        <v>0.99015732347825858</v>
      </c>
    </row>
    <row r="212" spans="2:11" ht="25.5">
      <c r="B212" s="13" t="s">
        <v>430</v>
      </c>
      <c r="C212" s="14" t="s">
        <v>431</v>
      </c>
      <c r="D212" s="15" t="s">
        <v>78</v>
      </c>
      <c r="E212" s="16">
        <v>44.790000000000006</v>
      </c>
      <c r="F212" s="17">
        <v>10.85</v>
      </c>
      <c r="G212" s="16">
        <v>13.26</v>
      </c>
      <c r="H212" s="16">
        <v>485.97</v>
      </c>
      <c r="I212" s="16">
        <v>593.90000000000009</v>
      </c>
      <c r="J212" s="18">
        <f t="shared" si="7"/>
        <v>1.9554434801928792E-4</v>
      </c>
      <c r="K212" s="18">
        <f t="shared" si="6"/>
        <v>0.99035286782627785</v>
      </c>
    </row>
    <row r="213" spans="2:11" ht="25.5">
      <c r="B213" s="13" t="s">
        <v>432</v>
      </c>
      <c r="C213" s="14" t="s">
        <v>433</v>
      </c>
      <c r="D213" s="15" t="s">
        <v>29</v>
      </c>
      <c r="E213" s="16">
        <v>2</v>
      </c>
      <c r="F213" s="17">
        <v>241.41</v>
      </c>
      <c r="G213" s="16">
        <v>295.05</v>
      </c>
      <c r="H213" s="16">
        <v>482.82</v>
      </c>
      <c r="I213" s="16">
        <v>590.1</v>
      </c>
      <c r="J213" s="18">
        <f t="shared" si="7"/>
        <v>1.9429318027644685E-4</v>
      </c>
      <c r="K213" s="18">
        <f t="shared" si="6"/>
        <v>0.99054716100655427</v>
      </c>
    </row>
    <row r="214" spans="2:11" ht="25.5">
      <c r="B214" s="13" t="s">
        <v>434</v>
      </c>
      <c r="C214" s="14" t="s">
        <v>435</v>
      </c>
      <c r="D214" s="15" t="s">
        <v>78</v>
      </c>
      <c r="E214" s="16">
        <v>8.16</v>
      </c>
      <c r="F214" s="17">
        <v>58.58</v>
      </c>
      <c r="G214" s="16">
        <v>71.59</v>
      </c>
      <c r="H214" s="16">
        <v>478.01</v>
      </c>
      <c r="I214" s="16">
        <v>584.16999999999996</v>
      </c>
      <c r="J214" s="18">
        <f t="shared" si="7"/>
        <v>1.9234070008827649E-4</v>
      </c>
      <c r="K214" s="18">
        <f t="shared" si="6"/>
        <v>0.99073950170664249</v>
      </c>
    </row>
    <row r="215" spans="2:11" ht="25.5">
      <c r="B215" s="13" t="s">
        <v>436</v>
      </c>
      <c r="C215" s="14" t="s">
        <v>437</v>
      </c>
      <c r="D215" s="15" t="s">
        <v>91</v>
      </c>
      <c r="E215" s="16">
        <v>5.2200000000000006</v>
      </c>
      <c r="F215" s="17">
        <v>89.7</v>
      </c>
      <c r="G215" s="16">
        <v>109.63</v>
      </c>
      <c r="H215" s="16">
        <v>468.23</v>
      </c>
      <c r="I215" s="16">
        <v>572.26</v>
      </c>
      <c r="J215" s="18">
        <f t="shared" si="7"/>
        <v>1.8841927697847732E-4</v>
      </c>
      <c r="K215" s="18">
        <f t="shared" si="6"/>
        <v>0.99092792098362092</v>
      </c>
    </row>
    <row r="216" spans="2:11" ht="25.5">
      <c r="B216" s="13" t="s">
        <v>438</v>
      </c>
      <c r="C216" s="14" t="s">
        <v>439</v>
      </c>
      <c r="D216" s="15" t="s">
        <v>39</v>
      </c>
      <c r="E216" s="16">
        <v>34.450000000000003</v>
      </c>
      <c r="F216" s="17">
        <v>13.54</v>
      </c>
      <c r="G216" s="16">
        <v>16.54</v>
      </c>
      <c r="H216" s="16">
        <v>466.45</v>
      </c>
      <c r="I216" s="16">
        <v>569.79</v>
      </c>
      <c r="J216" s="18">
        <f t="shared" si="7"/>
        <v>1.8760601794563065E-4</v>
      </c>
      <c r="K216" s="18">
        <f t="shared" si="6"/>
        <v>0.99111552700156658</v>
      </c>
    </row>
    <row r="217" spans="2:11">
      <c r="B217" s="13" t="s">
        <v>440</v>
      </c>
      <c r="C217" s="14" t="s">
        <v>441</v>
      </c>
      <c r="D217" s="15" t="s">
        <v>78</v>
      </c>
      <c r="E217" s="16">
        <v>11.8</v>
      </c>
      <c r="F217" s="17">
        <v>39.28</v>
      </c>
      <c r="G217" s="16">
        <v>48</v>
      </c>
      <c r="H217" s="16">
        <v>463.5</v>
      </c>
      <c r="I217" s="16">
        <v>566.4</v>
      </c>
      <c r="J217" s="18">
        <f t="shared" si="7"/>
        <v>1.8648984461714876E-4</v>
      </c>
      <c r="K217" s="18">
        <f t="shared" si="6"/>
        <v>0.99130201684618369</v>
      </c>
    </row>
    <row r="218" spans="2:11">
      <c r="B218" s="13" t="s">
        <v>442</v>
      </c>
      <c r="C218" s="14" t="s">
        <v>443</v>
      </c>
      <c r="D218" s="15" t="s">
        <v>29</v>
      </c>
      <c r="E218" s="16">
        <v>1</v>
      </c>
      <c r="F218" s="17">
        <v>456</v>
      </c>
      <c r="G218" s="16">
        <v>557.32000000000005</v>
      </c>
      <c r="H218" s="16">
        <v>456</v>
      </c>
      <c r="I218" s="16">
        <v>557.32000000000005</v>
      </c>
      <c r="J218" s="18">
        <f t="shared" si="7"/>
        <v>1.8350021222109705E-4</v>
      </c>
      <c r="K218" s="18">
        <f t="shared" si="6"/>
        <v>0.99148551705840482</v>
      </c>
    </row>
    <row r="219" spans="2:11" ht="25.5">
      <c r="B219" s="13" t="s">
        <v>444</v>
      </c>
      <c r="C219" s="14" t="s">
        <v>445</v>
      </c>
      <c r="D219" s="15" t="s">
        <v>29</v>
      </c>
      <c r="E219" s="16">
        <v>29</v>
      </c>
      <c r="F219" s="17">
        <v>14.88</v>
      </c>
      <c r="G219" s="16">
        <v>18.18</v>
      </c>
      <c r="H219" s="16">
        <v>431.52</v>
      </c>
      <c r="I219" s="16">
        <v>527.22</v>
      </c>
      <c r="J219" s="18">
        <f t="shared" si="7"/>
        <v>1.7358964667911933E-4</v>
      </c>
      <c r="K219" s="18">
        <f t="shared" si="6"/>
        <v>0.99165910670508395</v>
      </c>
    </row>
    <row r="220" spans="2:11" ht="25.5">
      <c r="B220" s="13" t="s">
        <v>446</v>
      </c>
      <c r="C220" s="14" t="s">
        <v>447</v>
      </c>
      <c r="D220" s="15" t="s">
        <v>39</v>
      </c>
      <c r="E220" s="16">
        <v>26.990000000000002</v>
      </c>
      <c r="F220" s="17">
        <v>15.95</v>
      </c>
      <c r="G220" s="16">
        <v>19.489999999999998</v>
      </c>
      <c r="H220" s="16">
        <v>430.49</v>
      </c>
      <c r="I220" s="16">
        <v>526.03</v>
      </c>
      <c r="J220" s="18">
        <f t="shared" si="7"/>
        <v>1.7319783362280855E-4</v>
      </c>
      <c r="K220" s="18">
        <f t="shared" si="6"/>
        <v>0.99183230453870674</v>
      </c>
    </row>
    <row r="221" spans="2:11">
      <c r="B221" s="13" t="s">
        <v>448</v>
      </c>
      <c r="C221" s="14" t="s">
        <v>449</v>
      </c>
      <c r="D221" s="15" t="s">
        <v>29</v>
      </c>
      <c r="E221" s="16">
        <v>7</v>
      </c>
      <c r="F221" s="17">
        <v>60.39</v>
      </c>
      <c r="G221" s="16">
        <v>73.8</v>
      </c>
      <c r="H221" s="16">
        <v>422.73</v>
      </c>
      <c r="I221" s="16">
        <v>516.59999999999991</v>
      </c>
      <c r="J221" s="18">
        <f t="shared" si="7"/>
        <v>1.7009296209254774E-4</v>
      </c>
      <c r="K221" s="18">
        <f t="shared" si="6"/>
        <v>0.99200239750079933</v>
      </c>
    </row>
    <row r="222" spans="2:11" ht="25.5">
      <c r="B222" s="13" t="s">
        <v>450</v>
      </c>
      <c r="C222" s="14" t="s">
        <v>451</v>
      </c>
      <c r="D222" s="15" t="s">
        <v>39</v>
      </c>
      <c r="E222" s="16">
        <v>32</v>
      </c>
      <c r="F222" s="17">
        <v>12.86</v>
      </c>
      <c r="G222" s="16">
        <v>15.71</v>
      </c>
      <c r="H222" s="16">
        <v>411.52</v>
      </c>
      <c r="I222" s="16">
        <v>502.72</v>
      </c>
      <c r="J222" s="18">
        <f t="shared" si="7"/>
        <v>1.6552290728448629E-4</v>
      </c>
      <c r="K222" s="18">
        <f t="shared" si="6"/>
        <v>0.99216792040808377</v>
      </c>
    </row>
    <row r="223" spans="2:11" ht="25.5">
      <c r="B223" s="13" t="s">
        <v>452</v>
      </c>
      <c r="C223" s="14" t="s">
        <v>453</v>
      </c>
      <c r="D223" s="15" t="s">
        <v>78</v>
      </c>
      <c r="E223" s="16">
        <v>24.62</v>
      </c>
      <c r="F223" s="17">
        <v>16.52</v>
      </c>
      <c r="G223" s="16">
        <v>20.190000000000001</v>
      </c>
      <c r="H223" s="16">
        <v>406.72</v>
      </c>
      <c r="I223" s="16">
        <v>497.07</v>
      </c>
      <c r="J223" s="18">
        <f t="shared" si="7"/>
        <v>1.6366261840368315E-4</v>
      </c>
      <c r="K223" s="18">
        <f t="shared" si="6"/>
        <v>0.9923315830264875</v>
      </c>
    </row>
    <row r="224" spans="2:11" ht="25.5">
      <c r="B224" s="13" t="s">
        <v>454</v>
      </c>
      <c r="C224" s="14" t="s">
        <v>455</v>
      </c>
      <c r="D224" s="15" t="s">
        <v>29</v>
      </c>
      <c r="E224" s="16">
        <v>7</v>
      </c>
      <c r="F224" s="17">
        <v>57.92</v>
      </c>
      <c r="G224" s="16">
        <v>70.78</v>
      </c>
      <c r="H224" s="16">
        <v>405.44</v>
      </c>
      <c r="I224" s="16">
        <v>495.46000000000004</v>
      </c>
      <c r="J224" s="18">
        <f t="shared" si="7"/>
        <v>1.6313251838632158E-4</v>
      </c>
      <c r="K224" s="18">
        <f t="shared" si="6"/>
        <v>0.99249471554487378</v>
      </c>
    </row>
    <row r="225" spans="2:11" ht="25.5">
      <c r="B225" s="13" t="s">
        <v>456</v>
      </c>
      <c r="C225" s="14" t="s">
        <v>457</v>
      </c>
      <c r="D225" s="15" t="s">
        <v>29</v>
      </c>
      <c r="E225" s="16">
        <v>1</v>
      </c>
      <c r="F225" s="17">
        <v>396.33</v>
      </c>
      <c r="G225" s="16">
        <v>484.39</v>
      </c>
      <c r="H225" s="16">
        <v>396.33</v>
      </c>
      <c r="I225" s="16">
        <v>484.39</v>
      </c>
      <c r="J225" s="18">
        <f t="shared" si="7"/>
        <v>1.594876691986241E-4</v>
      </c>
      <c r="K225" s="18">
        <f t="shared" si="6"/>
        <v>0.99265420321407238</v>
      </c>
    </row>
    <row r="226" spans="2:11" ht="25.5">
      <c r="B226" s="13" t="s">
        <v>458</v>
      </c>
      <c r="C226" s="14" t="s">
        <v>459</v>
      </c>
      <c r="D226" s="15" t="s">
        <v>29</v>
      </c>
      <c r="E226" s="16">
        <v>3</v>
      </c>
      <c r="F226" s="17">
        <v>131.16</v>
      </c>
      <c r="G226" s="16">
        <v>160.30000000000001</v>
      </c>
      <c r="H226" s="16">
        <v>393.48</v>
      </c>
      <c r="I226" s="16">
        <v>480.9</v>
      </c>
      <c r="J226" s="18">
        <f t="shared" si="7"/>
        <v>1.5833857040322536E-4</v>
      </c>
      <c r="K226" s="18">
        <f t="shared" si="6"/>
        <v>0.99281254178447564</v>
      </c>
    </row>
    <row r="227" spans="2:11">
      <c r="B227" s="13" t="s">
        <v>460</v>
      </c>
      <c r="C227" s="14" t="s">
        <v>461</v>
      </c>
      <c r="D227" s="15" t="s">
        <v>29</v>
      </c>
      <c r="E227" s="16">
        <v>7</v>
      </c>
      <c r="F227" s="17">
        <v>56.2</v>
      </c>
      <c r="G227" s="16">
        <v>68.680000000000007</v>
      </c>
      <c r="H227" s="16">
        <v>393.4</v>
      </c>
      <c r="I227" s="16">
        <v>480.76</v>
      </c>
      <c r="J227" s="18">
        <f t="shared" si="7"/>
        <v>1.5829247474954174E-4</v>
      </c>
      <c r="K227" s="18">
        <f t="shared" si="6"/>
        <v>0.99297083425922517</v>
      </c>
    </row>
    <row r="228" spans="2:11">
      <c r="B228" s="13" t="s">
        <v>462</v>
      </c>
      <c r="C228" s="14" t="s">
        <v>463</v>
      </c>
      <c r="D228" s="15" t="s">
        <v>29</v>
      </c>
      <c r="E228" s="16">
        <v>22</v>
      </c>
      <c r="F228" s="17">
        <v>17.45</v>
      </c>
      <c r="G228" s="16">
        <v>21.32</v>
      </c>
      <c r="H228" s="16">
        <v>383.9</v>
      </c>
      <c r="I228" s="16">
        <v>469.04</v>
      </c>
      <c r="J228" s="18">
        <f t="shared" si="7"/>
        <v>1.5443361002688466E-4</v>
      </c>
      <c r="K228" s="18">
        <f t="shared" si="6"/>
        <v>0.99312526786925204</v>
      </c>
    </row>
    <row r="229" spans="2:11">
      <c r="B229" s="13" t="s">
        <v>464</v>
      </c>
      <c r="C229" s="14" t="s">
        <v>465</v>
      </c>
      <c r="D229" s="15" t="s">
        <v>29</v>
      </c>
      <c r="E229" s="16">
        <v>1</v>
      </c>
      <c r="F229" s="17">
        <v>383.67</v>
      </c>
      <c r="G229" s="16">
        <v>468.92</v>
      </c>
      <c r="H229" s="16">
        <v>383.67</v>
      </c>
      <c r="I229" s="16">
        <v>468.92</v>
      </c>
      <c r="J229" s="18">
        <f t="shared" si="7"/>
        <v>1.5439409946658441E-4</v>
      </c>
      <c r="K229" s="18">
        <f t="shared" si="6"/>
        <v>0.99327966196871864</v>
      </c>
    </row>
    <row r="230" spans="2:11" ht="25.5">
      <c r="B230" s="13" t="s">
        <v>466</v>
      </c>
      <c r="C230" s="14" t="s">
        <v>467</v>
      </c>
      <c r="D230" s="15" t="s">
        <v>29</v>
      </c>
      <c r="E230" s="16">
        <v>1</v>
      </c>
      <c r="F230" s="17">
        <v>378.78</v>
      </c>
      <c r="G230" s="16">
        <v>462.94</v>
      </c>
      <c r="H230" s="16">
        <v>378.78</v>
      </c>
      <c r="I230" s="16">
        <v>462.94</v>
      </c>
      <c r="J230" s="18">
        <f t="shared" si="7"/>
        <v>1.5242515654495561E-4</v>
      </c>
      <c r="K230" s="18">
        <f t="shared" si="6"/>
        <v>0.99343208712526365</v>
      </c>
    </row>
    <row r="231" spans="2:11" ht="25.5">
      <c r="B231" s="13" t="s">
        <v>468</v>
      </c>
      <c r="C231" s="14" t="s">
        <v>469</v>
      </c>
      <c r="D231" s="15" t="s">
        <v>29</v>
      </c>
      <c r="E231" s="16">
        <v>2</v>
      </c>
      <c r="F231" s="17">
        <v>187.01</v>
      </c>
      <c r="G231" s="16">
        <v>228.56</v>
      </c>
      <c r="H231" s="16">
        <v>374.02</v>
      </c>
      <c r="I231" s="16">
        <v>457.12</v>
      </c>
      <c r="J231" s="18">
        <f t="shared" si="7"/>
        <v>1.5050889437039381E-4</v>
      </c>
      <c r="K231" s="18">
        <f t="shared" si="6"/>
        <v>0.99358259601963406</v>
      </c>
    </row>
    <row r="232" spans="2:11">
      <c r="B232" s="13" t="s">
        <v>470</v>
      </c>
      <c r="C232" s="14" t="s">
        <v>471</v>
      </c>
      <c r="D232" s="15" t="s">
        <v>29</v>
      </c>
      <c r="E232" s="16">
        <v>23</v>
      </c>
      <c r="F232" s="17">
        <v>15.27</v>
      </c>
      <c r="G232" s="16">
        <v>18.66</v>
      </c>
      <c r="H232" s="16">
        <v>351.21</v>
      </c>
      <c r="I232" s="16">
        <v>429.18</v>
      </c>
      <c r="J232" s="18">
        <f t="shared" si="7"/>
        <v>1.4130951891382047E-4</v>
      </c>
      <c r="K232" s="18">
        <f t="shared" si="6"/>
        <v>0.99372390553854784</v>
      </c>
    </row>
    <row r="233" spans="2:11" ht="25.5">
      <c r="B233" s="13" t="s">
        <v>472</v>
      </c>
      <c r="C233" s="14" t="s">
        <v>473</v>
      </c>
      <c r="D233" s="15" t="s">
        <v>78</v>
      </c>
      <c r="E233" s="16">
        <v>10.86</v>
      </c>
      <c r="F233" s="17">
        <v>30.85</v>
      </c>
      <c r="G233" s="16">
        <v>37.700000000000003</v>
      </c>
      <c r="H233" s="16">
        <v>335.03</v>
      </c>
      <c r="I233" s="16">
        <v>409.42</v>
      </c>
      <c r="J233" s="18">
        <f t="shared" si="7"/>
        <v>1.3480344665104706E-4</v>
      </c>
      <c r="K233" s="18">
        <f t="shared" si="6"/>
        <v>0.9938587089851989</v>
      </c>
    </row>
    <row r="234" spans="2:11" ht="25.5">
      <c r="B234" s="13" t="s">
        <v>474</v>
      </c>
      <c r="C234" s="14" t="s">
        <v>475</v>
      </c>
      <c r="D234" s="15" t="s">
        <v>26</v>
      </c>
      <c r="E234" s="16">
        <v>8.32</v>
      </c>
      <c r="F234" s="17">
        <v>40.159999999999997</v>
      </c>
      <c r="G234" s="16">
        <v>49.08</v>
      </c>
      <c r="H234" s="16">
        <v>334.13</v>
      </c>
      <c r="I234" s="16">
        <v>408.34</v>
      </c>
      <c r="J234" s="18">
        <f t="shared" si="7"/>
        <v>1.3444785160834485E-4</v>
      </c>
      <c r="K234" s="18">
        <f t="shared" si="6"/>
        <v>0.99399315683680722</v>
      </c>
    </row>
    <row r="235" spans="2:11" ht="25.5">
      <c r="B235" s="13" t="s">
        <v>476</v>
      </c>
      <c r="C235" s="14" t="s">
        <v>477</v>
      </c>
      <c r="D235" s="15" t="s">
        <v>29</v>
      </c>
      <c r="E235" s="16">
        <v>6</v>
      </c>
      <c r="F235" s="17">
        <v>53.23</v>
      </c>
      <c r="G235" s="16">
        <v>65.05</v>
      </c>
      <c r="H235" s="16">
        <v>319.38</v>
      </c>
      <c r="I235" s="16">
        <v>390.3</v>
      </c>
      <c r="J235" s="18">
        <f t="shared" si="7"/>
        <v>1.2850809737654161E-4</v>
      </c>
      <c r="K235" s="18">
        <f t="shared" si="6"/>
        <v>0.99412166493418375</v>
      </c>
    </row>
    <row r="236" spans="2:11">
      <c r="B236" s="13" t="s">
        <v>478</v>
      </c>
      <c r="C236" s="14" t="s">
        <v>479</v>
      </c>
      <c r="D236" s="15" t="s">
        <v>29</v>
      </c>
      <c r="E236" s="16">
        <v>2</v>
      </c>
      <c r="F236" s="17">
        <v>158.62</v>
      </c>
      <c r="G236" s="16">
        <v>193.86</v>
      </c>
      <c r="H236" s="16">
        <v>317.24</v>
      </c>
      <c r="I236" s="16">
        <v>387.72</v>
      </c>
      <c r="J236" s="18">
        <f t="shared" si="7"/>
        <v>1.2765862033008637E-4</v>
      </c>
      <c r="K236" s="18">
        <f t="shared" si="6"/>
        <v>0.99424932355451379</v>
      </c>
    </row>
    <row r="237" spans="2:11">
      <c r="B237" s="13" t="s">
        <v>480</v>
      </c>
      <c r="C237" s="14" t="s">
        <v>481</v>
      </c>
      <c r="D237" s="15" t="s">
        <v>26</v>
      </c>
      <c r="E237" s="16">
        <v>13.86</v>
      </c>
      <c r="F237" s="17">
        <v>21.94</v>
      </c>
      <c r="G237" s="16">
        <v>26.81</v>
      </c>
      <c r="H237" s="16">
        <v>304.08</v>
      </c>
      <c r="I237" s="16">
        <v>371.58</v>
      </c>
      <c r="J237" s="18">
        <f t="shared" si="7"/>
        <v>1.2234444996970365E-4</v>
      </c>
      <c r="K237" s="18">
        <f t="shared" si="6"/>
        <v>0.99437166800448351</v>
      </c>
    </row>
    <row r="238" spans="2:11" ht="25.5">
      <c r="B238" s="13" t="s">
        <v>482</v>
      </c>
      <c r="C238" s="14" t="s">
        <v>483</v>
      </c>
      <c r="D238" s="15" t="s">
        <v>29</v>
      </c>
      <c r="E238" s="16">
        <v>5</v>
      </c>
      <c r="F238" s="17">
        <v>60.39</v>
      </c>
      <c r="G238" s="16">
        <v>73.8</v>
      </c>
      <c r="H238" s="16">
        <v>301.95</v>
      </c>
      <c r="I238" s="16">
        <v>369</v>
      </c>
      <c r="J238" s="18">
        <f t="shared" si="7"/>
        <v>1.2149497292324841E-4</v>
      </c>
      <c r="K238" s="18">
        <f t="shared" si="6"/>
        <v>0.99449316297740675</v>
      </c>
    </row>
    <row r="239" spans="2:11" ht="25.5">
      <c r="B239" s="13" t="s">
        <v>484</v>
      </c>
      <c r="C239" s="14" t="s">
        <v>485</v>
      </c>
      <c r="D239" s="15" t="s">
        <v>29</v>
      </c>
      <c r="E239" s="16">
        <v>2</v>
      </c>
      <c r="F239" s="17">
        <v>147.88999999999999</v>
      </c>
      <c r="G239" s="16">
        <v>180.75</v>
      </c>
      <c r="H239" s="16">
        <v>295.77999999999997</v>
      </c>
      <c r="I239" s="16">
        <v>361.5</v>
      </c>
      <c r="J239" s="18">
        <f t="shared" si="7"/>
        <v>1.190255629044832E-4</v>
      </c>
      <c r="K239" s="18">
        <f t="shared" si="6"/>
        <v>0.99461218854031119</v>
      </c>
    </row>
    <row r="240" spans="2:11">
      <c r="B240" s="13" t="s">
        <v>486</v>
      </c>
      <c r="C240" s="14" t="s">
        <v>487</v>
      </c>
      <c r="D240" s="15" t="s">
        <v>26</v>
      </c>
      <c r="E240" s="16">
        <v>86.7</v>
      </c>
      <c r="F240" s="17">
        <v>3.38</v>
      </c>
      <c r="G240" s="16">
        <v>4.13</v>
      </c>
      <c r="H240" s="16">
        <v>293.04000000000002</v>
      </c>
      <c r="I240" s="16">
        <v>358.07</v>
      </c>
      <c r="J240" s="18">
        <f t="shared" si="7"/>
        <v>1.1789621938923457E-4</v>
      </c>
      <c r="K240" s="18">
        <f t="shared" si="6"/>
        <v>0.99473008475970037</v>
      </c>
    </row>
    <row r="241" spans="2:11" ht="25.5">
      <c r="B241" s="13" t="s">
        <v>488</v>
      </c>
      <c r="C241" s="14" t="s">
        <v>489</v>
      </c>
      <c r="D241" s="15" t="s">
        <v>26</v>
      </c>
      <c r="E241" s="16">
        <v>17.64</v>
      </c>
      <c r="F241" s="17">
        <v>16.18</v>
      </c>
      <c r="G241" s="16">
        <v>19.77</v>
      </c>
      <c r="H241" s="16">
        <v>285.41000000000003</v>
      </c>
      <c r="I241" s="16">
        <v>348.73</v>
      </c>
      <c r="J241" s="18">
        <f t="shared" si="7"/>
        <v>1.1482098077919897E-4</v>
      </c>
      <c r="K241" s="18">
        <f t="shared" si="6"/>
        <v>0.99484490574047957</v>
      </c>
    </row>
    <row r="242" spans="2:11" ht="25.5">
      <c r="B242" s="13" t="s">
        <v>490</v>
      </c>
      <c r="C242" s="14" t="s">
        <v>491</v>
      </c>
      <c r="D242" s="15" t="s">
        <v>78</v>
      </c>
      <c r="E242" s="16">
        <v>9.0300000000000011</v>
      </c>
      <c r="F242" s="17">
        <v>31.4</v>
      </c>
      <c r="G242" s="16">
        <v>38.369999999999997</v>
      </c>
      <c r="H242" s="16">
        <v>283.54000000000002</v>
      </c>
      <c r="I242" s="16">
        <v>346.48</v>
      </c>
      <c r="J242" s="18">
        <f t="shared" si="7"/>
        <v>1.140801577735694E-4</v>
      </c>
      <c r="K242" s="18">
        <f t="shared" si="6"/>
        <v>0.99495898589825316</v>
      </c>
    </row>
    <row r="243" spans="2:11">
      <c r="B243" s="13" t="s">
        <v>492</v>
      </c>
      <c r="C243" s="14" t="s">
        <v>493</v>
      </c>
      <c r="D243" s="15" t="s">
        <v>29</v>
      </c>
      <c r="E243" s="16">
        <v>4</v>
      </c>
      <c r="F243" s="17">
        <v>70.7</v>
      </c>
      <c r="G243" s="16">
        <v>86.4</v>
      </c>
      <c r="H243" s="16">
        <v>282.8</v>
      </c>
      <c r="I243" s="16">
        <v>345.6</v>
      </c>
      <c r="J243" s="18">
        <f t="shared" si="7"/>
        <v>1.1379041366470096E-4</v>
      </c>
      <c r="K243" s="18">
        <f t="shared" si="6"/>
        <v>0.99507277631191782</v>
      </c>
    </row>
    <row r="244" spans="2:11" ht="25.5">
      <c r="B244" s="13" t="s">
        <v>494</v>
      </c>
      <c r="C244" s="14" t="s">
        <v>495</v>
      </c>
      <c r="D244" s="15" t="s">
        <v>29</v>
      </c>
      <c r="E244" s="16">
        <v>18</v>
      </c>
      <c r="F244" s="17">
        <v>15.07</v>
      </c>
      <c r="G244" s="16">
        <v>18.41</v>
      </c>
      <c r="H244" s="16">
        <v>271.26</v>
      </c>
      <c r="I244" s="16">
        <v>331.38</v>
      </c>
      <c r="J244" s="18">
        <f t="shared" si="7"/>
        <v>1.0910841226912211E-4</v>
      </c>
      <c r="K244" s="18">
        <f t="shared" si="6"/>
        <v>0.99518188472418689</v>
      </c>
    </row>
    <row r="245" spans="2:11" ht="25.5">
      <c r="B245" s="13" t="s">
        <v>496</v>
      </c>
      <c r="C245" s="14" t="s">
        <v>497</v>
      </c>
      <c r="D245" s="15" t="s">
        <v>39</v>
      </c>
      <c r="E245" s="16">
        <v>15.9</v>
      </c>
      <c r="F245" s="17">
        <v>16.350000000000001</v>
      </c>
      <c r="G245" s="16">
        <v>19.98</v>
      </c>
      <c r="H245" s="16">
        <v>259.95999999999998</v>
      </c>
      <c r="I245" s="16">
        <v>317.68</v>
      </c>
      <c r="J245" s="18">
        <f t="shared" si="7"/>
        <v>1.0459762330151099E-4</v>
      </c>
      <c r="K245" s="18">
        <f t="shared" si="6"/>
        <v>0.9952864823474884</v>
      </c>
    </row>
    <row r="246" spans="2:11" ht="25.5">
      <c r="B246" s="13" t="s">
        <v>498</v>
      </c>
      <c r="C246" s="14" t="s">
        <v>499</v>
      </c>
      <c r="D246" s="15" t="s">
        <v>29</v>
      </c>
      <c r="E246" s="16">
        <v>5</v>
      </c>
      <c r="F246" s="17">
        <v>50.74</v>
      </c>
      <c r="G246" s="16">
        <v>62.01</v>
      </c>
      <c r="H246" s="16">
        <v>253.7</v>
      </c>
      <c r="I246" s="16">
        <v>310.05</v>
      </c>
      <c r="J246" s="18">
        <f t="shared" si="7"/>
        <v>1.0208541017575385E-4</v>
      </c>
      <c r="K246" s="18">
        <f t="shared" si="6"/>
        <v>0.99538856775766416</v>
      </c>
    </row>
    <row r="247" spans="2:11" ht="25.5">
      <c r="B247" s="13" t="s">
        <v>500</v>
      </c>
      <c r="C247" s="14" t="s">
        <v>501</v>
      </c>
      <c r="D247" s="15" t="s">
        <v>29</v>
      </c>
      <c r="E247" s="16">
        <v>30</v>
      </c>
      <c r="F247" s="17">
        <v>8.34</v>
      </c>
      <c r="G247" s="16">
        <v>10.19</v>
      </c>
      <c r="H247" s="16">
        <v>250.2</v>
      </c>
      <c r="I247" s="16">
        <v>305.7</v>
      </c>
      <c r="J247" s="18">
        <f t="shared" si="7"/>
        <v>1.0065315236487002E-4</v>
      </c>
      <c r="K247" s="18">
        <f t="shared" si="6"/>
        <v>0.995489220910029</v>
      </c>
    </row>
    <row r="248" spans="2:11">
      <c r="B248" s="13" t="s">
        <v>502</v>
      </c>
      <c r="C248" s="14" t="s">
        <v>503</v>
      </c>
      <c r="D248" s="15" t="s">
        <v>29</v>
      </c>
      <c r="E248" s="16">
        <v>2</v>
      </c>
      <c r="F248" s="17">
        <v>123.55</v>
      </c>
      <c r="G248" s="16">
        <v>151</v>
      </c>
      <c r="H248" s="16">
        <v>247.1</v>
      </c>
      <c r="I248" s="16">
        <v>302</v>
      </c>
      <c r="J248" s="18">
        <f t="shared" si="7"/>
        <v>9.9434910088945852E-5</v>
      </c>
      <c r="K248" s="18">
        <f t="shared" si="6"/>
        <v>0.99558865582011791</v>
      </c>
    </row>
    <row r="249" spans="2:11" ht="25.5">
      <c r="B249" s="13" t="s">
        <v>504</v>
      </c>
      <c r="C249" s="14" t="s">
        <v>505</v>
      </c>
      <c r="D249" s="15" t="s">
        <v>78</v>
      </c>
      <c r="E249" s="16">
        <v>3</v>
      </c>
      <c r="F249" s="17">
        <v>82.19</v>
      </c>
      <c r="G249" s="16">
        <v>100.45</v>
      </c>
      <c r="H249" s="16">
        <v>246.57</v>
      </c>
      <c r="I249" s="16">
        <v>301.35000000000002</v>
      </c>
      <c r="J249" s="18">
        <f t="shared" si="7"/>
        <v>9.9220894553986213E-5</v>
      </c>
      <c r="K249" s="18">
        <f t="shared" si="6"/>
        <v>0.99568787671467185</v>
      </c>
    </row>
    <row r="250" spans="2:11" ht="25.5">
      <c r="B250" s="13" t="s">
        <v>506</v>
      </c>
      <c r="C250" s="14" t="s">
        <v>507</v>
      </c>
      <c r="D250" s="15" t="s">
        <v>29</v>
      </c>
      <c r="E250" s="16">
        <v>6</v>
      </c>
      <c r="F250" s="17">
        <v>40.869999999999997</v>
      </c>
      <c r="G250" s="16">
        <v>49.95</v>
      </c>
      <c r="H250" s="16">
        <v>245.22</v>
      </c>
      <c r="I250" s="16">
        <v>299.7</v>
      </c>
      <c r="J250" s="18">
        <f t="shared" si="7"/>
        <v>9.8677624349857856E-5</v>
      </c>
      <c r="K250" s="18">
        <f t="shared" si="6"/>
        <v>0.99578655433902175</v>
      </c>
    </row>
    <row r="251" spans="2:11" ht="25.5">
      <c r="B251" s="13" t="s">
        <v>508</v>
      </c>
      <c r="C251" s="14" t="s">
        <v>509</v>
      </c>
      <c r="D251" s="15" t="s">
        <v>78</v>
      </c>
      <c r="E251" s="16">
        <v>31.900000000000002</v>
      </c>
      <c r="F251" s="17">
        <v>7.54</v>
      </c>
      <c r="G251" s="16">
        <v>9.2100000000000009</v>
      </c>
      <c r="H251" s="16">
        <v>240.52</v>
      </c>
      <c r="I251" s="16">
        <v>293.78999999999996</v>
      </c>
      <c r="J251" s="18">
        <f t="shared" si="7"/>
        <v>9.673172925507086E-5</v>
      </c>
      <c r="K251" s="18">
        <f t="shared" si="6"/>
        <v>0.99588328606827681</v>
      </c>
    </row>
    <row r="252" spans="2:11">
      <c r="B252" s="13" t="s">
        <v>510</v>
      </c>
      <c r="C252" s="14" t="s">
        <v>511</v>
      </c>
      <c r="D252" s="15" t="s">
        <v>29</v>
      </c>
      <c r="E252" s="16">
        <v>5</v>
      </c>
      <c r="F252" s="17">
        <v>46.74</v>
      </c>
      <c r="G252" s="16">
        <v>57.12</v>
      </c>
      <c r="H252" s="16">
        <v>233.7</v>
      </c>
      <c r="I252" s="16">
        <v>285.59999999999997</v>
      </c>
      <c r="J252" s="18">
        <f t="shared" si="7"/>
        <v>9.4035133514579252E-5</v>
      </c>
      <c r="K252" s="18">
        <f t="shared" si="6"/>
        <v>0.99597732120179139</v>
      </c>
    </row>
    <row r="253" spans="2:11" ht="25.5">
      <c r="B253" s="13" t="s">
        <v>512</v>
      </c>
      <c r="C253" s="14" t="s">
        <v>513</v>
      </c>
      <c r="D253" s="15" t="s">
        <v>29</v>
      </c>
      <c r="E253" s="16">
        <v>8</v>
      </c>
      <c r="F253" s="17">
        <v>28.63</v>
      </c>
      <c r="G253" s="16">
        <v>34.99</v>
      </c>
      <c r="H253" s="16">
        <v>229.04</v>
      </c>
      <c r="I253" s="16">
        <v>279.92</v>
      </c>
      <c r="J253" s="18">
        <f t="shared" si="7"/>
        <v>9.2164966993701076E-5</v>
      </c>
      <c r="K253" s="18">
        <f t="shared" si="6"/>
        <v>0.9960694861687851</v>
      </c>
    </row>
    <row r="254" spans="2:11" ht="25.5">
      <c r="B254" s="13" t="s">
        <v>514</v>
      </c>
      <c r="C254" s="14" t="s">
        <v>515</v>
      </c>
      <c r="D254" s="15" t="s">
        <v>29</v>
      </c>
      <c r="E254" s="16">
        <v>14</v>
      </c>
      <c r="F254" s="17">
        <v>16.28</v>
      </c>
      <c r="G254" s="16">
        <v>19.89</v>
      </c>
      <c r="H254" s="16">
        <v>227.92</v>
      </c>
      <c r="I254" s="16">
        <v>278.46000000000004</v>
      </c>
      <c r="J254" s="18">
        <f t="shared" si="7"/>
        <v>9.1684255176714786E-5</v>
      </c>
      <c r="K254" s="18">
        <f t="shared" si="6"/>
        <v>0.99616117042396179</v>
      </c>
    </row>
    <row r="255" spans="2:11" ht="38.25">
      <c r="B255" s="13" t="s">
        <v>516</v>
      </c>
      <c r="C255" s="14" t="s">
        <v>517</v>
      </c>
      <c r="D255" s="15" t="s">
        <v>26</v>
      </c>
      <c r="E255" s="16">
        <v>0.48</v>
      </c>
      <c r="F255" s="17">
        <v>472.39</v>
      </c>
      <c r="G255" s="16">
        <v>577.35</v>
      </c>
      <c r="H255" s="16">
        <v>226.74</v>
      </c>
      <c r="I255" s="16">
        <v>277.12</v>
      </c>
      <c r="J255" s="18">
        <f t="shared" si="7"/>
        <v>9.1243053920028727E-5</v>
      </c>
      <c r="K255" s="18">
        <f t="shared" si="6"/>
        <v>0.99625241347788185</v>
      </c>
    </row>
    <row r="256" spans="2:11">
      <c r="B256" s="13" t="s">
        <v>518</v>
      </c>
      <c r="C256" s="14" t="s">
        <v>519</v>
      </c>
      <c r="D256" s="15" t="s">
        <v>26</v>
      </c>
      <c r="E256" s="16">
        <v>49.790000000000006</v>
      </c>
      <c r="F256" s="17">
        <v>4.51</v>
      </c>
      <c r="G256" s="16">
        <v>5.51</v>
      </c>
      <c r="H256" s="16">
        <v>224.55</v>
      </c>
      <c r="I256" s="16">
        <v>274.33</v>
      </c>
      <c r="J256" s="18">
        <f t="shared" si="7"/>
        <v>9.0324433393048064E-5</v>
      </c>
      <c r="K256" s="18">
        <f t="shared" si="6"/>
        <v>0.99634273791127492</v>
      </c>
    </row>
    <row r="257" spans="2:11">
      <c r="B257" s="13" t="s">
        <v>520</v>
      </c>
      <c r="C257" s="14" t="s">
        <v>521</v>
      </c>
      <c r="D257" s="15" t="s">
        <v>29</v>
      </c>
      <c r="E257" s="16">
        <v>3</v>
      </c>
      <c r="F257" s="17">
        <v>74.36</v>
      </c>
      <c r="G257" s="16">
        <v>90.88</v>
      </c>
      <c r="H257" s="16">
        <v>223.08</v>
      </c>
      <c r="I257" s="16">
        <v>272.64</v>
      </c>
      <c r="J257" s="18">
        <f t="shared" si="7"/>
        <v>8.9767993002152967E-5</v>
      </c>
      <c r="K257" s="18">
        <f t="shared" si="6"/>
        <v>0.99643250590427712</v>
      </c>
    </row>
    <row r="258" spans="2:11" ht="25.5">
      <c r="B258" s="13" t="s">
        <v>522</v>
      </c>
      <c r="C258" s="14" t="s">
        <v>523</v>
      </c>
      <c r="D258" s="15" t="s">
        <v>29</v>
      </c>
      <c r="E258" s="16">
        <v>2</v>
      </c>
      <c r="F258" s="17">
        <v>108.66</v>
      </c>
      <c r="G258" s="16">
        <v>132.80000000000001</v>
      </c>
      <c r="H258" s="16">
        <v>217.32</v>
      </c>
      <c r="I258" s="16">
        <v>265.60000000000002</v>
      </c>
      <c r="J258" s="18">
        <f t="shared" si="7"/>
        <v>8.7450040131205364E-5</v>
      </c>
      <c r="K258" s="18">
        <f t="shared" si="6"/>
        <v>0.99651995594440834</v>
      </c>
    </row>
    <row r="259" spans="2:11">
      <c r="B259" s="13" t="s">
        <v>524</v>
      </c>
      <c r="C259" s="14" t="s">
        <v>525</v>
      </c>
      <c r="D259" s="15" t="s">
        <v>29</v>
      </c>
      <c r="E259" s="16">
        <v>50</v>
      </c>
      <c r="F259" s="17">
        <v>4.26</v>
      </c>
      <c r="G259" s="16">
        <v>5.2</v>
      </c>
      <c r="H259" s="16">
        <v>213</v>
      </c>
      <c r="I259" s="16">
        <v>260</v>
      </c>
      <c r="J259" s="18">
        <f t="shared" si="7"/>
        <v>8.5606213983860667E-5</v>
      </c>
      <c r="K259" s="18">
        <f t="shared" si="6"/>
        <v>0.99660556215839224</v>
      </c>
    </row>
    <row r="260" spans="2:11">
      <c r="B260" s="13" t="s">
        <v>526</v>
      </c>
      <c r="C260" s="14" t="s">
        <v>527</v>
      </c>
      <c r="D260" s="15" t="s">
        <v>78</v>
      </c>
      <c r="E260" s="16">
        <v>10.86</v>
      </c>
      <c r="F260" s="17">
        <v>18.53</v>
      </c>
      <c r="G260" s="16">
        <v>22.64</v>
      </c>
      <c r="H260" s="16">
        <v>201.23</v>
      </c>
      <c r="I260" s="16">
        <v>245.87</v>
      </c>
      <c r="J260" s="18">
        <f t="shared" si="7"/>
        <v>8.0953845508507008E-5</v>
      </c>
      <c r="K260" s="18">
        <f t="shared" si="6"/>
        <v>0.99668651600390079</v>
      </c>
    </row>
    <row r="261" spans="2:11" ht="25.5">
      <c r="B261" s="13" t="s">
        <v>528</v>
      </c>
      <c r="C261" s="14" t="s">
        <v>529</v>
      </c>
      <c r="D261" s="15" t="s">
        <v>29</v>
      </c>
      <c r="E261" s="16">
        <v>7</v>
      </c>
      <c r="F261" s="17">
        <v>28.01</v>
      </c>
      <c r="G261" s="16">
        <v>34.229999999999997</v>
      </c>
      <c r="H261" s="16">
        <v>196.07</v>
      </c>
      <c r="I261" s="16">
        <v>239.60999999999999</v>
      </c>
      <c r="J261" s="18">
        <f t="shared" si="7"/>
        <v>7.8892711279510974E-5</v>
      </c>
      <c r="K261" s="18">
        <f t="shared" si="6"/>
        <v>0.99676540871518027</v>
      </c>
    </row>
    <row r="262" spans="2:11" ht="25.5">
      <c r="B262" s="13" t="s">
        <v>530</v>
      </c>
      <c r="C262" s="14" t="s">
        <v>531</v>
      </c>
      <c r="D262" s="15" t="s">
        <v>29</v>
      </c>
      <c r="E262" s="16">
        <v>16</v>
      </c>
      <c r="F262" s="17">
        <v>12.25</v>
      </c>
      <c r="G262" s="16">
        <v>14.97</v>
      </c>
      <c r="H262" s="16">
        <v>196</v>
      </c>
      <c r="I262" s="16">
        <v>239.51999999999998</v>
      </c>
      <c r="J262" s="18">
        <f t="shared" si="7"/>
        <v>7.8863078359285796E-5</v>
      </c>
      <c r="K262" s="18">
        <f t="shared" si="6"/>
        <v>0.99684427179353952</v>
      </c>
    </row>
    <row r="263" spans="2:11" ht="25.5">
      <c r="B263" s="13" t="s">
        <v>532</v>
      </c>
      <c r="C263" s="14" t="s">
        <v>533</v>
      </c>
      <c r="D263" s="15" t="s">
        <v>78</v>
      </c>
      <c r="E263" s="16">
        <v>17.7</v>
      </c>
      <c r="F263" s="17">
        <v>11.01</v>
      </c>
      <c r="G263" s="16">
        <v>13.45</v>
      </c>
      <c r="H263" s="16">
        <v>194.87</v>
      </c>
      <c r="I263" s="16">
        <v>238.06</v>
      </c>
      <c r="J263" s="18">
        <f t="shared" si="7"/>
        <v>7.8382366542299506E-5</v>
      </c>
      <c r="K263" s="18">
        <f t="shared" si="6"/>
        <v>0.99692265416008186</v>
      </c>
    </row>
    <row r="264" spans="2:11">
      <c r="B264" s="13" t="s">
        <v>534</v>
      </c>
      <c r="C264" s="14" t="s">
        <v>535</v>
      </c>
      <c r="D264" s="15" t="s">
        <v>29</v>
      </c>
      <c r="E264" s="16">
        <v>2</v>
      </c>
      <c r="F264" s="17">
        <v>94.26</v>
      </c>
      <c r="G264" s="16">
        <v>115.2</v>
      </c>
      <c r="H264" s="16">
        <v>188.52</v>
      </c>
      <c r="I264" s="16">
        <v>230.4</v>
      </c>
      <c r="J264" s="18">
        <f t="shared" si="7"/>
        <v>7.5860275776467304E-5</v>
      </c>
      <c r="K264" s="18">
        <f t="shared" si="6"/>
        <v>0.9969985144358583</v>
      </c>
    </row>
    <row r="265" spans="2:11" ht="25.5">
      <c r="B265" s="13" t="s">
        <v>536</v>
      </c>
      <c r="C265" s="14" t="s">
        <v>537</v>
      </c>
      <c r="D265" s="15" t="s">
        <v>29</v>
      </c>
      <c r="E265" s="16">
        <v>4</v>
      </c>
      <c r="F265" s="17">
        <v>46.09</v>
      </c>
      <c r="G265" s="16">
        <v>56.33</v>
      </c>
      <c r="H265" s="16">
        <v>184.36</v>
      </c>
      <c r="I265" s="16">
        <v>225.32</v>
      </c>
      <c r="J265" s="18">
        <f t="shared" si="7"/>
        <v>7.418766205709033E-5</v>
      </c>
      <c r="K265" s="18">
        <f t="shared" si="6"/>
        <v>0.99707270209791543</v>
      </c>
    </row>
    <row r="266" spans="2:11" ht="25.5">
      <c r="B266" s="13" t="s">
        <v>538</v>
      </c>
      <c r="C266" s="14" t="s">
        <v>539</v>
      </c>
      <c r="D266" s="15" t="s">
        <v>29</v>
      </c>
      <c r="E266" s="16">
        <v>4</v>
      </c>
      <c r="F266" s="17">
        <v>45.81</v>
      </c>
      <c r="G266" s="16">
        <v>55.98</v>
      </c>
      <c r="H266" s="16">
        <v>183.24</v>
      </c>
      <c r="I266" s="16">
        <v>223.92</v>
      </c>
      <c r="J266" s="18">
        <f t="shared" si="7"/>
        <v>7.3726705520254149E-5</v>
      </c>
      <c r="K266" s="18">
        <f t="shared" si="6"/>
        <v>0.99714642880343574</v>
      </c>
    </row>
    <row r="267" spans="2:11" ht="25.5">
      <c r="B267" s="13" t="s">
        <v>540</v>
      </c>
      <c r="C267" s="14" t="s">
        <v>541</v>
      </c>
      <c r="D267" s="15" t="s">
        <v>29</v>
      </c>
      <c r="E267" s="16">
        <v>4</v>
      </c>
      <c r="F267" s="17">
        <v>44.72</v>
      </c>
      <c r="G267" s="16">
        <v>54.65</v>
      </c>
      <c r="H267" s="16">
        <v>178.88</v>
      </c>
      <c r="I267" s="16">
        <v>218.6</v>
      </c>
      <c r="J267" s="18">
        <f t="shared" si="7"/>
        <v>7.1975070680276696E-5</v>
      </c>
      <c r="K267" s="18">
        <f t="shared" si="6"/>
        <v>0.99721840387411598</v>
      </c>
    </row>
    <row r="268" spans="2:11">
      <c r="B268" s="13" t="s">
        <v>542</v>
      </c>
      <c r="C268" s="14" t="s">
        <v>543</v>
      </c>
      <c r="D268" s="15" t="s">
        <v>29</v>
      </c>
      <c r="E268" s="16">
        <v>3</v>
      </c>
      <c r="F268" s="17">
        <v>58.63</v>
      </c>
      <c r="G268" s="16">
        <v>71.650000000000006</v>
      </c>
      <c r="H268" s="16">
        <v>175.89</v>
      </c>
      <c r="I268" s="16">
        <v>214.95</v>
      </c>
      <c r="J268" s="18">
        <f t="shared" si="7"/>
        <v>7.0773291137810957E-5</v>
      </c>
      <c r="K268" s="18">
        <f t="shared" si="6"/>
        <v>0.99728917716525378</v>
      </c>
    </row>
    <row r="269" spans="2:11" ht="25.5">
      <c r="B269" s="13" t="s">
        <v>544</v>
      </c>
      <c r="C269" s="14" t="s">
        <v>545</v>
      </c>
      <c r="D269" s="15" t="s">
        <v>29</v>
      </c>
      <c r="E269" s="16">
        <v>3</v>
      </c>
      <c r="F269" s="17">
        <v>58.4</v>
      </c>
      <c r="G269" s="16">
        <v>71.37</v>
      </c>
      <c r="H269" s="16">
        <v>175.2</v>
      </c>
      <c r="I269" s="16">
        <v>214.11</v>
      </c>
      <c r="J269" s="18">
        <f t="shared" si="7"/>
        <v>7.0496717215709265E-5</v>
      </c>
      <c r="K269" s="18">
        <f t="shared" si="6"/>
        <v>0.99735967388246949</v>
      </c>
    </row>
    <row r="270" spans="2:11" ht="25.5">
      <c r="B270" s="13" t="s">
        <v>546</v>
      </c>
      <c r="C270" s="14" t="s">
        <v>547</v>
      </c>
      <c r="D270" s="15" t="s">
        <v>29</v>
      </c>
      <c r="E270" s="16">
        <v>4</v>
      </c>
      <c r="F270" s="17">
        <v>43.53</v>
      </c>
      <c r="G270" s="16">
        <v>53.2</v>
      </c>
      <c r="H270" s="16">
        <v>174.12</v>
      </c>
      <c r="I270" s="16">
        <v>212.8</v>
      </c>
      <c r="J270" s="18">
        <f t="shared" si="7"/>
        <v>7.0065393599098275E-5</v>
      </c>
      <c r="K270" s="18">
        <f t="shared" ref="K270:K333" si="8">K269+J270</f>
        <v>0.99742973927606859</v>
      </c>
    </row>
    <row r="271" spans="2:11" ht="25.5">
      <c r="B271" s="13" t="s">
        <v>548</v>
      </c>
      <c r="C271" s="14" t="s">
        <v>549</v>
      </c>
      <c r="D271" s="15" t="s">
        <v>29</v>
      </c>
      <c r="E271" s="16">
        <v>6</v>
      </c>
      <c r="F271" s="17">
        <v>27.5</v>
      </c>
      <c r="G271" s="16">
        <v>33.61</v>
      </c>
      <c r="H271" s="16">
        <v>165</v>
      </c>
      <c r="I271" s="16">
        <v>201.66</v>
      </c>
      <c r="J271" s="18">
        <f t="shared" ref="J271:J334" si="9">I271/$I$352</f>
        <v>6.6397496584559004E-5</v>
      </c>
      <c r="K271" s="18">
        <f t="shared" si="8"/>
        <v>0.99749613677265314</v>
      </c>
    </row>
    <row r="272" spans="2:11" ht="25.5">
      <c r="B272" s="13" t="s">
        <v>550</v>
      </c>
      <c r="C272" s="14" t="s">
        <v>551</v>
      </c>
      <c r="D272" s="15" t="s">
        <v>29</v>
      </c>
      <c r="E272" s="16">
        <v>15</v>
      </c>
      <c r="F272" s="17">
        <v>10.93</v>
      </c>
      <c r="G272" s="16">
        <v>13.35</v>
      </c>
      <c r="H272" s="16">
        <v>163.95</v>
      </c>
      <c r="I272" s="16">
        <v>200.25</v>
      </c>
      <c r="J272" s="18">
        <f t="shared" si="9"/>
        <v>6.5933247501031152E-5</v>
      </c>
      <c r="K272" s="18">
        <f t="shared" si="8"/>
        <v>0.99756207002015418</v>
      </c>
    </row>
    <row r="273" spans="2:11" ht="25.5">
      <c r="B273" s="13" t="s">
        <v>552</v>
      </c>
      <c r="C273" s="14" t="s">
        <v>553</v>
      </c>
      <c r="D273" s="15" t="s">
        <v>29</v>
      </c>
      <c r="E273" s="16">
        <v>25</v>
      </c>
      <c r="F273" s="17">
        <v>6.36</v>
      </c>
      <c r="G273" s="16">
        <v>7.77</v>
      </c>
      <c r="H273" s="16">
        <v>159</v>
      </c>
      <c r="I273" s="16">
        <v>194.24999999999997</v>
      </c>
      <c r="J273" s="18">
        <f t="shared" si="9"/>
        <v>6.3957719486018965E-5</v>
      </c>
      <c r="K273" s="18">
        <f t="shared" si="8"/>
        <v>0.99762602773964015</v>
      </c>
    </row>
    <row r="274" spans="2:11" ht="25.5">
      <c r="B274" s="13" t="s">
        <v>554</v>
      </c>
      <c r="C274" s="14" t="s">
        <v>555</v>
      </c>
      <c r="D274" s="15" t="s">
        <v>29</v>
      </c>
      <c r="E274" s="16">
        <v>3</v>
      </c>
      <c r="F274" s="17">
        <v>51.94</v>
      </c>
      <c r="G274" s="16">
        <v>63.48</v>
      </c>
      <c r="H274" s="16">
        <v>155.82</v>
      </c>
      <c r="I274" s="16">
        <v>190.44</v>
      </c>
      <c r="J274" s="18">
        <f t="shared" si="9"/>
        <v>6.2703259196486254E-5</v>
      </c>
      <c r="K274" s="18">
        <f t="shared" si="8"/>
        <v>0.99768873099883659</v>
      </c>
    </row>
    <row r="275" spans="2:11" ht="25.5">
      <c r="B275" s="13" t="s">
        <v>556</v>
      </c>
      <c r="C275" s="14" t="s">
        <v>557</v>
      </c>
      <c r="D275" s="15" t="s">
        <v>29</v>
      </c>
      <c r="E275" s="16">
        <v>4</v>
      </c>
      <c r="F275" s="17">
        <v>37.47</v>
      </c>
      <c r="G275" s="16">
        <v>45.79</v>
      </c>
      <c r="H275" s="16">
        <v>149.88</v>
      </c>
      <c r="I275" s="16">
        <v>183.16</v>
      </c>
      <c r="J275" s="18">
        <f t="shared" si="9"/>
        <v>6.0306285204938152E-5</v>
      </c>
      <c r="K275" s="18">
        <f t="shared" si="8"/>
        <v>0.99774903728404152</v>
      </c>
    </row>
    <row r="276" spans="2:11" ht="25.5">
      <c r="B276" s="13" t="s">
        <v>558</v>
      </c>
      <c r="C276" s="14" t="s">
        <v>559</v>
      </c>
      <c r="D276" s="15" t="s">
        <v>29</v>
      </c>
      <c r="E276" s="16">
        <v>6</v>
      </c>
      <c r="F276" s="17">
        <v>24.94</v>
      </c>
      <c r="G276" s="16">
        <v>30.48</v>
      </c>
      <c r="H276" s="16">
        <v>149.63999999999999</v>
      </c>
      <c r="I276" s="16">
        <v>182.88</v>
      </c>
      <c r="J276" s="18">
        <f t="shared" si="9"/>
        <v>6.0214093897570915E-5</v>
      </c>
      <c r="K276" s="18">
        <f t="shared" si="8"/>
        <v>0.99780925137793908</v>
      </c>
    </row>
    <row r="277" spans="2:11" ht="25.5">
      <c r="B277" s="13" t="s">
        <v>560</v>
      </c>
      <c r="C277" s="14" t="s">
        <v>561</v>
      </c>
      <c r="D277" s="15" t="s">
        <v>29</v>
      </c>
      <c r="E277" s="16">
        <v>4</v>
      </c>
      <c r="F277" s="17">
        <v>36.700000000000003</v>
      </c>
      <c r="G277" s="16">
        <v>44.85</v>
      </c>
      <c r="H277" s="16">
        <v>146.80000000000001</v>
      </c>
      <c r="I277" s="16">
        <v>179.4</v>
      </c>
      <c r="J277" s="18">
        <f t="shared" si="9"/>
        <v>5.9068287648863866E-5</v>
      </c>
      <c r="K277" s="18">
        <f t="shared" si="8"/>
        <v>0.99786831966558798</v>
      </c>
    </row>
    <row r="278" spans="2:11" ht="25.5">
      <c r="B278" s="13" t="s">
        <v>562</v>
      </c>
      <c r="C278" s="14" t="s">
        <v>563</v>
      </c>
      <c r="D278" s="15" t="s">
        <v>29</v>
      </c>
      <c r="E278" s="16">
        <v>14</v>
      </c>
      <c r="F278" s="17">
        <v>10.210000000000001</v>
      </c>
      <c r="G278" s="16">
        <v>12.47</v>
      </c>
      <c r="H278" s="16">
        <v>142.94</v>
      </c>
      <c r="I278" s="16">
        <v>174.58</v>
      </c>
      <c r="J278" s="18">
        <f t="shared" si="9"/>
        <v>5.7481280143470759E-5</v>
      </c>
      <c r="K278" s="18">
        <f t="shared" si="8"/>
        <v>0.99792580094573147</v>
      </c>
    </row>
    <row r="279" spans="2:11" ht="25.5">
      <c r="B279" s="13" t="s">
        <v>564</v>
      </c>
      <c r="C279" s="14" t="s">
        <v>565</v>
      </c>
      <c r="D279" s="15" t="s">
        <v>29</v>
      </c>
      <c r="E279" s="16">
        <v>5</v>
      </c>
      <c r="F279" s="17">
        <v>28.57</v>
      </c>
      <c r="G279" s="16">
        <v>34.909999999999997</v>
      </c>
      <c r="H279" s="16">
        <v>142.85</v>
      </c>
      <c r="I279" s="16">
        <v>174.54999999999998</v>
      </c>
      <c r="J279" s="18">
        <f t="shared" si="9"/>
        <v>5.7471402503395684E-5</v>
      </c>
      <c r="K279" s="18">
        <f t="shared" si="8"/>
        <v>0.99798327234823492</v>
      </c>
    </row>
    <row r="280" spans="2:11" ht="25.5">
      <c r="B280" s="13" t="s">
        <v>566</v>
      </c>
      <c r="C280" s="14" t="s">
        <v>567</v>
      </c>
      <c r="D280" s="15" t="s">
        <v>29</v>
      </c>
      <c r="E280" s="16">
        <v>2</v>
      </c>
      <c r="F280" s="17">
        <v>65.09</v>
      </c>
      <c r="G280" s="16">
        <v>79.55</v>
      </c>
      <c r="H280" s="16">
        <v>130.18</v>
      </c>
      <c r="I280" s="16">
        <v>159.1</v>
      </c>
      <c r="J280" s="18">
        <f t="shared" si="9"/>
        <v>5.238441786473935E-5</v>
      </c>
      <c r="K280" s="18">
        <f t="shared" si="8"/>
        <v>0.99803565676609962</v>
      </c>
    </row>
    <row r="281" spans="2:11">
      <c r="B281" s="13" t="s">
        <v>568</v>
      </c>
      <c r="C281" s="14" t="s">
        <v>569</v>
      </c>
      <c r="D281" s="15" t="s">
        <v>29</v>
      </c>
      <c r="E281" s="16">
        <v>3</v>
      </c>
      <c r="F281" s="17">
        <v>43.24</v>
      </c>
      <c r="G281" s="16">
        <v>52.84</v>
      </c>
      <c r="H281" s="16">
        <v>129.72</v>
      </c>
      <c r="I281" s="16">
        <v>158.52000000000001</v>
      </c>
      <c r="J281" s="18">
        <f t="shared" si="9"/>
        <v>5.2193450156621512E-5</v>
      </c>
      <c r="K281" s="18">
        <f t="shared" si="8"/>
        <v>0.99808785021625623</v>
      </c>
    </row>
    <row r="282" spans="2:11" ht="25.5">
      <c r="B282" s="13" t="s">
        <v>570</v>
      </c>
      <c r="C282" s="14" t="s">
        <v>571</v>
      </c>
      <c r="D282" s="15" t="s">
        <v>29</v>
      </c>
      <c r="E282" s="16">
        <v>3</v>
      </c>
      <c r="F282" s="17">
        <v>42.15</v>
      </c>
      <c r="G282" s="16">
        <v>51.51</v>
      </c>
      <c r="H282" s="16">
        <v>126.45</v>
      </c>
      <c r="I282" s="16">
        <v>154.53</v>
      </c>
      <c r="J282" s="18">
        <f t="shared" si="9"/>
        <v>5.087972402663842E-5</v>
      </c>
      <c r="K282" s="18">
        <f t="shared" si="8"/>
        <v>0.99813872994028285</v>
      </c>
    </row>
    <row r="283" spans="2:11" ht="25.5">
      <c r="B283" s="13" t="s">
        <v>572</v>
      </c>
      <c r="C283" s="14" t="s">
        <v>573</v>
      </c>
      <c r="D283" s="15" t="s">
        <v>78</v>
      </c>
      <c r="E283" s="16">
        <v>16.399999999999999</v>
      </c>
      <c r="F283" s="17">
        <v>7.64</v>
      </c>
      <c r="G283" s="16">
        <v>9.33</v>
      </c>
      <c r="H283" s="16">
        <v>125.29</v>
      </c>
      <c r="I283" s="16">
        <v>153.01</v>
      </c>
      <c r="J283" s="18">
        <f t="shared" si="9"/>
        <v>5.0379256929502E-5</v>
      </c>
      <c r="K283" s="18">
        <f t="shared" si="8"/>
        <v>0.99818910919721238</v>
      </c>
    </row>
    <row r="284" spans="2:11" ht="25.5">
      <c r="B284" s="13" t="s">
        <v>574</v>
      </c>
      <c r="C284" s="14" t="s">
        <v>575</v>
      </c>
      <c r="D284" s="15" t="s">
        <v>29</v>
      </c>
      <c r="E284" s="16">
        <v>3</v>
      </c>
      <c r="F284" s="17">
        <v>41.07</v>
      </c>
      <c r="G284" s="16">
        <v>50.19</v>
      </c>
      <c r="H284" s="16">
        <v>123.21</v>
      </c>
      <c r="I284" s="16">
        <v>150.57</v>
      </c>
      <c r="J284" s="18">
        <f t="shared" si="9"/>
        <v>4.9575875536730388E-5</v>
      </c>
      <c r="K284" s="18">
        <f t="shared" si="8"/>
        <v>0.99823868507274915</v>
      </c>
    </row>
    <row r="285" spans="2:11" ht="25.5">
      <c r="B285" s="13" t="s">
        <v>576</v>
      </c>
      <c r="C285" s="14" t="s">
        <v>577</v>
      </c>
      <c r="D285" s="15" t="s">
        <v>29</v>
      </c>
      <c r="E285" s="16">
        <v>2</v>
      </c>
      <c r="F285" s="17">
        <v>59.5</v>
      </c>
      <c r="G285" s="16">
        <v>72.72</v>
      </c>
      <c r="H285" s="16">
        <v>119</v>
      </c>
      <c r="I285" s="16">
        <v>145.44</v>
      </c>
      <c r="J285" s="18">
        <f t="shared" si="9"/>
        <v>4.7886799083894982E-5</v>
      </c>
      <c r="K285" s="18">
        <f t="shared" si="8"/>
        <v>0.99828657187183301</v>
      </c>
    </row>
    <row r="286" spans="2:11" ht="25.5">
      <c r="B286" s="13" t="s">
        <v>578</v>
      </c>
      <c r="C286" s="14" t="s">
        <v>579</v>
      </c>
      <c r="D286" s="15" t="s">
        <v>29</v>
      </c>
      <c r="E286" s="16">
        <v>2</v>
      </c>
      <c r="F286" s="17">
        <v>59.22</v>
      </c>
      <c r="G286" s="16">
        <v>72.37</v>
      </c>
      <c r="H286" s="16">
        <v>118.44</v>
      </c>
      <c r="I286" s="16">
        <v>144.74</v>
      </c>
      <c r="J286" s="18">
        <f t="shared" si="9"/>
        <v>4.7656320815476899E-5</v>
      </c>
      <c r="K286" s="18">
        <f t="shared" si="8"/>
        <v>0.9983342281926485</v>
      </c>
    </row>
    <row r="287" spans="2:11" ht="25.5">
      <c r="B287" s="13" t="s">
        <v>580</v>
      </c>
      <c r="C287" s="14" t="s">
        <v>581</v>
      </c>
      <c r="D287" s="15" t="s">
        <v>78</v>
      </c>
      <c r="E287" s="16">
        <v>3.23</v>
      </c>
      <c r="F287" s="17">
        <v>36.29</v>
      </c>
      <c r="G287" s="16">
        <v>44.35</v>
      </c>
      <c r="H287" s="16">
        <v>117.21</v>
      </c>
      <c r="I287" s="16">
        <v>143.25</v>
      </c>
      <c r="J287" s="18">
        <f t="shared" si="9"/>
        <v>4.716573135841554E-5</v>
      </c>
      <c r="K287" s="18">
        <f t="shared" si="8"/>
        <v>0.99838139392400693</v>
      </c>
    </row>
    <row r="288" spans="2:11" ht="25.5">
      <c r="B288" s="13" t="s">
        <v>582</v>
      </c>
      <c r="C288" s="14" t="s">
        <v>583</v>
      </c>
      <c r="D288" s="15" t="s">
        <v>26</v>
      </c>
      <c r="E288" s="16">
        <v>6.25</v>
      </c>
      <c r="F288" s="17">
        <v>18.739999999999998</v>
      </c>
      <c r="G288" s="16">
        <v>22.9</v>
      </c>
      <c r="H288" s="16">
        <v>117.12</v>
      </c>
      <c r="I288" s="16">
        <v>143.12</v>
      </c>
      <c r="J288" s="18">
        <f t="shared" si="9"/>
        <v>4.712292825142361E-5</v>
      </c>
      <c r="K288" s="18">
        <f t="shared" si="8"/>
        <v>0.99842851685225831</v>
      </c>
    </row>
    <row r="289" spans="2:11">
      <c r="B289" s="13" t="s">
        <v>584</v>
      </c>
      <c r="C289" s="14" t="s">
        <v>585</v>
      </c>
      <c r="D289" s="15" t="s">
        <v>91</v>
      </c>
      <c r="E289" s="16">
        <v>4.62</v>
      </c>
      <c r="F289" s="17">
        <v>25.28</v>
      </c>
      <c r="G289" s="16">
        <v>30.89</v>
      </c>
      <c r="H289" s="16">
        <v>116.79</v>
      </c>
      <c r="I289" s="16">
        <v>142.70000000000002</v>
      </c>
      <c r="J289" s="18">
        <f t="shared" si="9"/>
        <v>4.6984641290372763E-5</v>
      </c>
      <c r="K289" s="18">
        <f t="shared" si="8"/>
        <v>0.99847550149354869</v>
      </c>
    </row>
    <row r="290" spans="2:11" ht="25.5">
      <c r="B290" s="13" t="s">
        <v>586</v>
      </c>
      <c r="C290" s="14" t="s">
        <v>587</v>
      </c>
      <c r="D290" s="15" t="s">
        <v>29</v>
      </c>
      <c r="E290" s="16">
        <v>5</v>
      </c>
      <c r="F290" s="17">
        <v>23.16</v>
      </c>
      <c r="G290" s="16">
        <v>28.3</v>
      </c>
      <c r="H290" s="16">
        <v>115.8</v>
      </c>
      <c r="I290" s="16">
        <v>141.5</v>
      </c>
      <c r="J290" s="18">
        <f t="shared" si="9"/>
        <v>4.6589535687370327E-5</v>
      </c>
      <c r="K290" s="18">
        <f t="shared" si="8"/>
        <v>0.99852209102923606</v>
      </c>
    </row>
    <row r="291" spans="2:11" ht="25.5">
      <c r="B291" s="13" t="s">
        <v>588</v>
      </c>
      <c r="C291" s="14" t="s">
        <v>589</v>
      </c>
      <c r="D291" s="15" t="s">
        <v>29</v>
      </c>
      <c r="E291" s="16">
        <v>4</v>
      </c>
      <c r="F291" s="17">
        <v>28.93</v>
      </c>
      <c r="G291" s="16">
        <v>35.35</v>
      </c>
      <c r="H291" s="16">
        <v>115.72</v>
      </c>
      <c r="I291" s="16">
        <v>141.4</v>
      </c>
      <c r="J291" s="18">
        <f t="shared" si="9"/>
        <v>4.6556610220453458E-5</v>
      </c>
      <c r="K291" s="18">
        <f t="shared" si="8"/>
        <v>0.99856864763945652</v>
      </c>
    </row>
    <row r="292" spans="2:11" ht="25.5">
      <c r="B292" s="13" t="s">
        <v>590</v>
      </c>
      <c r="C292" s="14" t="s">
        <v>591</v>
      </c>
      <c r="D292" s="15" t="s">
        <v>29</v>
      </c>
      <c r="E292" s="16">
        <v>4</v>
      </c>
      <c r="F292" s="17">
        <v>28.28</v>
      </c>
      <c r="G292" s="16">
        <v>34.56</v>
      </c>
      <c r="H292" s="16">
        <v>113.12</v>
      </c>
      <c r="I292" s="16">
        <v>138.24</v>
      </c>
      <c r="J292" s="18">
        <f t="shared" si="9"/>
        <v>4.551616546588038E-5</v>
      </c>
      <c r="K292" s="18">
        <f t="shared" si="8"/>
        <v>0.99861416380492241</v>
      </c>
    </row>
    <row r="293" spans="2:11" ht="25.5">
      <c r="B293" s="13" t="s">
        <v>592</v>
      </c>
      <c r="C293" s="14" t="s">
        <v>593</v>
      </c>
      <c r="D293" s="15" t="s">
        <v>29</v>
      </c>
      <c r="E293" s="16">
        <v>5</v>
      </c>
      <c r="F293" s="17">
        <v>22.47</v>
      </c>
      <c r="G293" s="16">
        <v>27.46</v>
      </c>
      <c r="H293" s="16">
        <v>112.35</v>
      </c>
      <c r="I293" s="16">
        <v>137.30000000000001</v>
      </c>
      <c r="J293" s="18">
        <f t="shared" si="9"/>
        <v>4.5206666076861812E-5</v>
      </c>
      <c r="K293" s="18">
        <f t="shared" si="8"/>
        <v>0.99865937047099929</v>
      </c>
    </row>
    <row r="294" spans="2:11" ht="25.5">
      <c r="B294" s="13" t="s">
        <v>594</v>
      </c>
      <c r="C294" s="14" t="s">
        <v>595</v>
      </c>
      <c r="D294" s="15" t="s">
        <v>29</v>
      </c>
      <c r="E294" s="16">
        <v>5</v>
      </c>
      <c r="F294" s="17">
        <v>20.72</v>
      </c>
      <c r="G294" s="16">
        <v>25.32</v>
      </c>
      <c r="H294" s="16">
        <v>103.6</v>
      </c>
      <c r="I294" s="16">
        <v>126.6</v>
      </c>
      <c r="J294" s="18">
        <f t="shared" si="9"/>
        <v>4.168364111675677E-5</v>
      </c>
      <c r="K294" s="18">
        <f t="shared" si="8"/>
        <v>0.99870105411211607</v>
      </c>
    </row>
    <row r="295" spans="2:11" ht="25.5">
      <c r="B295" s="13" t="s">
        <v>596</v>
      </c>
      <c r="C295" s="14" t="s">
        <v>597</v>
      </c>
      <c r="D295" s="15" t="s">
        <v>26</v>
      </c>
      <c r="E295" s="16">
        <v>13.86</v>
      </c>
      <c r="F295" s="17">
        <v>7.35</v>
      </c>
      <c r="G295" s="16">
        <v>8.98</v>
      </c>
      <c r="H295" s="16">
        <v>101.87</v>
      </c>
      <c r="I295" s="16">
        <v>124.46</v>
      </c>
      <c r="J295" s="18">
        <f t="shared" si="9"/>
        <v>4.0979036124735759E-5</v>
      </c>
      <c r="K295" s="18">
        <f t="shared" si="8"/>
        <v>0.99874203314824084</v>
      </c>
    </row>
    <row r="296" spans="2:11" ht="25.5">
      <c r="B296" s="13" t="s">
        <v>598</v>
      </c>
      <c r="C296" s="14" t="s">
        <v>599</v>
      </c>
      <c r="D296" s="15" t="s">
        <v>91</v>
      </c>
      <c r="E296" s="16">
        <v>2.5500000000000003</v>
      </c>
      <c r="F296" s="17">
        <v>39.51</v>
      </c>
      <c r="G296" s="16">
        <v>48.28</v>
      </c>
      <c r="H296" s="16">
        <v>100.75</v>
      </c>
      <c r="I296" s="16">
        <v>123.11</v>
      </c>
      <c r="J296" s="18">
        <f t="shared" si="9"/>
        <v>4.0534542321358023E-5</v>
      </c>
      <c r="K296" s="18">
        <f t="shared" si="8"/>
        <v>0.99878256769056217</v>
      </c>
    </row>
    <row r="297" spans="2:11" ht="38.25">
      <c r="B297" s="13" t="s">
        <v>600</v>
      </c>
      <c r="C297" s="14" t="s">
        <v>601</v>
      </c>
      <c r="D297" s="15" t="s">
        <v>29</v>
      </c>
      <c r="E297" s="16">
        <v>5</v>
      </c>
      <c r="F297" s="17">
        <v>20.02</v>
      </c>
      <c r="G297" s="16">
        <v>24.46</v>
      </c>
      <c r="H297" s="16">
        <v>100.1</v>
      </c>
      <c r="I297" s="16">
        <v>122.30000000000001</v>
      </c>
      <c r="J297" s="18">
        <f t="shared" si="9"/>
        <v>4.0267846039331385E-5</v>
      </c>
      <c r="K297" s="18">
        <f t="shared" si="8"/>
        <v>0.99882283553660145</v>
      </c>
    </row>
    <row r="298" spans="2:11" ht="25.5">
      <c r="B298" s="13" t="s">
        <v>602</v>
      </c>
      <c r="C298" s="14" t="s">
        <v>603</v>
      </c>
      <c r="D298" s="15" t="s">
        <v>78</v>
      </c>
      <c r="E298" s="16">
        <v>4.63</v>
      </c>
      <c r="F298" s="17">
        <v>20.95</v>
      </c>
      <c r="G298" s="16">
        <v>25.6</v>
      </c>
      <c r="H298" s="16">
        <v>96.99</v>
      </c>
      <c r="I298" s="16">
        <v>118.52000000000001</v>
      </c>
      <c r="J298" s="18">
        <f t="shared" si="9"/>
        <v>3.9023263389873723E-5</v>
      </c>
      <c r="K298" s="18">
        <f t="shared" si="8"/>
        <v>0.99886185879999134</v>
      </c>
    </row>
    <row r="299" spans="2:11" ht="25.5">
      <c r="B299" s="13" t="s">
        <v>604</v>
      </c>
      <c r="C299" s="14" t="s">
        <v>605</v>
      </c>
      <c r="D299" s="15" t="s">
        <v>29</v>
      </c>
      <c r="E299" s="16">
        <v>1</v>
      </c>
      <c r="F299" s="17">
        <v>96.13</v>
      </c>
      <c r="G299" s="16">
        <v>117.49</v>
      </c>
      <c r="H299" s="16">
        <v>96.13</v>
      </c>
      <c r="I299" s="16">
        <v>117.49</v>
      </c>
      <c r="J299" s="18">
        <f t="shared" si="9"/>
        <v>3.8684131080629957E-5</v>
      </c>
      <c r="K299" s="18">
        <f t="shared" si="8"/>
        <v>0.998900542931072</v>
      </c>
    </row>
    <row r="300" spans="2:11" ht="25.5">
      <c r="B300" s="13" t="s">
        <v>606</v>
      </c>
      <c r="C300" s="14" t="s">
        <v>607</v>
      </c>
      <c r="D300" s="15" t="s">
        <v>29</v>
      </c>
      <c r="E300" s="16">
        <v>4</v>
      </c>
      <c r="F300" s="17">
        <v>23.98</v>
      </c>
      <c r="G300" s="16">
        <v>29.3</v>
      </c>
      <c r="H300" s="16">
        <v>95.92</v>
      </c>
      <c r="I300" s="16">
        <v>117.2</v>
      </c>
      <c r="J300" s="18">
        <f t="shared" si="9"/>
        <v>3.8588647226571041E-5</v>
      </c>
      <c r="K300" s="18">
        <f t="shared" si="8"/>
        <v>0.99893913157829861</v>
      </c>
    </row>
    <row r="301" spans="2:11" ht="25.5">
      <c r="B301" s="13" t="s">
        <v>608</v>
      </c>
      <c r="C301" s="14" t="s">
        <v>609</v>
      </c>
      <c r="D301" s="15" t="s">
        <v>29</v>
      </c>
      <c r="E301" s="16">
        <v>14</v>
      </c>
      <c r="F301" s="17">
        <v>6.43</v>
      </c>
      <c r="G301" s="16">
        <v>7.85</v>
      </c>
      <c r="H301" s="16">
        <v>90.02</v>
      </c>
      <c r="I301" s="16">
        <v>109.89999999999999</v>
      </c>
      <c r="J301" s="18">
        <f t="shared" si="9"/>
        <v>3.6185088141639563E-5</v>
      </c>
      <c r="K301" s="18">
        <f t="shared" si="8"/>
        <v>0.99897531666644024</v>
      </c>
    </row>
    <row r="302" spans="2:11" ht="25.5">
      <c r="B302" s="13" t="s">
        <v>610</v>
      </c>
      <c r="C302" s="14" t="s">
        <v>611</v>
      </c>
      <c r="D302" s="15" t="s">
        <v>78</v>
      </c>
      <c r="E302" s="16">
        <v>2.23</v>
      </c>
      <c r="F302" s="17">
        <v>40.270000000000003</v>
      </c>
      <c r="G302" s="16">
        <v>49.21</v>
      </c>
      <c r="H302" s="16">
        <v>89.8</v>
      </c>
      <c r="I302" s="16">
        <v>109.73</v>
      </c>
      <c r="J302" s="18">
        <f t="shared" si="9"/>
        <v>3.6129114847880893E-5</v>
      </c>
      <c r="K302" s="18">
        <f t="shared" si="8"/>
        <v>0.99901144578128809</v>
      </c>
    </row>
    <row r="303" spans="2:11" ht="25.5">
      <c r="B303" s="13" t="s">
        <v>612</v>
      </c>
      <c r="C303" s="14" t="s">
        <v>613</v>
      </c>
      <c r="D303" s="15" t="s">
        <v>29</v>
      </c>
      <c r="E303" s="16">
        <v>2</v>
      </c>
      <c r="F303" s="17">
        <v>43.2</v>
      </c>
      <c r="G303" s="16">
        <v>52.79</v>
      </c>
      <c r="H303" s="16">
        <v>86.4</v>
      </c>
      <c r="I303" s="16">
        <v>105.58</v>
      </c>
      <c r="J303" s="18">
        <f t="shared" si="9"/>
        <v>3.4762707970830808E-5</v>
      </c>
      <c r="K303" s="18">
        <f t="shared" si="8"/>
        <v>0.99904620848925896</v>
      </c>
    </row>
    <row r="304" spans="2:11" ht="25.5">
      <c r="B304" s="13" t="s">
        <v>614</v>
      </c>
      <c r="C304" s="14" t="s">
        <v>615</v>
      </c>
      <c r="D304" s="15" t="s">
        <v>29</v>
      </c>
      <c r="E304" s="16">
        <v>5</v>
      </c>
      <c r="F304" s="17">
        <v>17.239999999999998</v>
      </c>
      <c r="G304" s="16">
        <v>21.07</v>
      </c>
      <c r="H304" s="16">
        <v>86.2</v>
      </c>
      <c r="I304" s="16">
        <v>105.35</v>
      </c>
      <c r="J304" s="18">
        <f t="shared" si="9"/>
        <v>3.4686979396922002E-5</v>
      </c>
      <c r="K304" s="18">
        <f t="shared" si="8"/>
        <v>0.99908089546865586</v>
      </c>
    </row>
    <row r="305" spans="2:11">
      <c r="B305" s="13" t="s">
        <v>616</v>
      </c>
      <c r="C305" s="14" t="s">
        <v>617</v>
      </c>
      <c r="D305" s="15" t="s">
        <v>29</v>
      </c>
      <c r="E305" s="16">
        <v>1</v>
      </c>
      <c r="F305" s="17">
        <v>85.5</v>
      </c>
      <c r="G305" s="16">
        <v>104.49</v>
      </c>
      <c r="H305" s="16">
        <v>85.5</v>
      </c>
      <c r="I305" s="16">
        <v>104.49</v>
      </c>
      <c r="J305" s="18">
        <f t="shared" si="9"/>
        <v>3.4403820381436926E-5</v>
      </c>
      <c r="K305" s="18">
        <f t="shared" si="8"/>
        <v>0.99911529928903731</v>
      </c>
    </row>
    <row r="306" spans="2:11" ht="25.5">
      <c r="B306" s="13" t="s">
        <v>618</v>
      </c>
      <c r="C306" s="14" t="s">
        <v>619</v>
      </c>
      <c r="D306" s="15" t="s">
        <v>29</v>
      </c>
      <c r="E306" s="16">
        <v>3</v>
      </c>
      <c r="F306" s="17">
        <v>28.22</v>
      </c>
      <c r="G306" s="16">
        <v>34.49</v>
      </c>
      <c r="H306" s="16">
        <v>84.66</v>
      </c>
      <c r="I306" s="16">
        <v>103.47</v>
      </c>
      <c r="J306" s="18">
        <f t="shared" si="9"/>
        <v>3.4067980618884858E-5</v>
      </c>
      <c r="K306" s="18">
        <f t="shared" si="8"/>
        <v>0.9991493672696562</v>
      </c>
    </row>
    <row r="307" spans="2:11" ht="25.5">
      <c r="B307" s="13" t="s">
        <v>620</v>
      </c>
      <c r="C307" s="14" t="s">
        <v>621</v>
      </c>
      <c r="D307" s="15" t="s">
        <v>29</v>
      </c>
      <c r="E307" s="16">
        <v>2</v>
      </c>
      <c r="F307" s="17">
        <v>42.15</v>
      </c>
      <c r="G307" s="16">
        <v>51.51</v>
      </c>
      <c r="H307" s="16">
        <v>84.3</v>
      </c>
      <c r="I307" s="16">
        <v>103.02</v>
      </c>
      <c r="J307" s="18">
        <f t="shared" si="9"/>
        <v>3.3919816017758944E-5</v>
      </c>
      <c r="K307" s="18">
        <f t="shared" si="8"/>
        <v>0.99918328708567394</v>
      </c>
    </row>
    <row r="308" spans="2:11" ht="25.5">
      <c r="B308" s="13" t="s">
        <v>622</v>
      </c>
      <c r="C308" s="14" t="s">
        <v>623</v>
      </c>
      <c r="D308" s="15" t="s">
        <v>29</v>
      </c>
      <c r="E308" s="16">
        <v>9</v>
      </c>
      <c r="F308" s="17">
        <v>9.19</v>
      </c>
      <c r="G308" s="16">
        <v>11.23</v>
      </c>
      <c r="H308" s="16">
        <v>82.71</v>
      </c>
      <c r="I308" s="16">
        <v>101.07000000000001</v>
      </c>
      <c r="J308" s="18">
        <f t="shared" si="9"/>
        <v>3.3277769412879993E-5</v>
      </c>
      <c r="K308" s="18">
        <f t="shared" si="8"/>
        <v>0.99921656485508681</v>
      </c>
    </row>
    <row r="309" spans="2:11" ht="25.5">
      <c r="B309" s="13" t="s">
        <v>624</v>
      </c>
      <c r="C309" s="14" t="s">
        <v>625</v>
      </c>
      <c r="D309" s="15" t="s">
        <v>29</v>
      </c>
      <c r="E309" s="16">
        <v>5</v>
      </c>
      <c r="F309" s="17">
        <v>16.48</v>
      </c>
      <c r="G309" s="16">
        <v>20.14</v>
      </c>
      <c r="H309" s="16">
        <v>82.4</v>
      </c>
      <c r="I309" s="16">
        <v>100.7</v>
      </c>
      <c r="J309" s="18">
        <f t="shared" si="9"/>
        <v>3.3155945185287578E-5</v>
      </c>
      <c r="K309" s="18">
        <f t="shared" si="8"/>
        <v>0.99924972080027208</v>
      </c>
    </row>
    <row r="310" spans="2:11" ht="25.5">
      <c r="B310" s="13" t="s">
        <v>626</v>
      </c>
      <c r="C310" s="14" t="s">
        <v>627</v>
      </c>
      <c r="D310" s="15" t="s">
        <v>29</v>
      </c>
      <c r="E310" s="16">
        <v>2</v>
      </c>
      <c r="F310" s="17">
        <v>40.98</v>
      </c>
      <c r="G310" s="16">
        <v>50.08</v>
      </c>
      <c r="H310" s="16">
        <v>81.96</v>
      </c>
      <c r="I310" s="16">
        <v>100.16</v>
      </c>
      <c r="J310" s="18">
        <f t="shared" si="9"/>
        <v>3.297814766393648E-5</v>
      </c>
      <c r="K310" s="18">
        <f t="shared" si="8"/>
        <v>0.99928269894793598</v>
      </c>
    </row>
    <row r="311" spans="2:11">
      <c r="B311" s="13" t="s">
        <v>628</v>
      </c>
      <c r="C311" s="14" t="s">
        <v>629</v>
      </c>
      <c r="D311" s="15" t="s">
        <v>29</v>
      </c>
      <c r="E311" s="16">
        <v>7</v>
      </c>
      <c r="F311" s="17">
        <v>11.39</v>
      </c>
      <c r="G311" s="16">
        <v>13.92</v>
      </c>
      <c r="H311" s="16">
        <v>79.73</v>
      </c>
      <c r="I311" s="16">
        <v>97.44</v>
      </c>
      <c r="J311" s="18">
        <f t="shared" si="9"/>
        <v>3.2082574963797631E-5</v>
      </c>
      <c r="K311" s="18">
        <f t="shared" si="8"/>
        <v>0.99931478152289976</v>
      </c>
    </row>
    <row r="312" spans="2:11" ht="25.5">
      <c r="B312" s="13" t="s">
        <v>630</v>
      </c>
      <c r="C312" s="14" t="s">
        <v>631</v>
      </c>
      <c r="D312" s="15" t="s">
        <v>29</v>
      </c>
      <c r="E312" s="16">
        <v>4</v>
      </c>
      <c r="F312" s="17">
        <v>19.48</v>
      </c>
      <c r="G312" s="16">
        <v>23.8</v>
      </c>
      <c r="H312" s="16">
        <v>77.92</v>
      </c>
      <c r="I312" s="16">
        <v>95.2</v>
      </c>
      <c r="J312" s="18">
        <f t="shared" si="9"/>
        <v>3.1345044504859751E-5</v>
      </c>
      <c r="K312" s="18">
        <f t="shared" si="8"/>
        <v>0.99934612656740462</v>
      </c>
    </row>
    <row r="313" spans="2:11" ht="25.5">
      <c r="B313" s="13" t="s">
        <v>632</v>
      </c>
      <c r="C313" s="14" t="s">
        <v>633</v>
      </c>
      <c r="D313" s="15" t="s">
        <v>29</v>
      </c>
      <c r="E313" s="16">
        <v>7</v>
      </c>
      <c r="F313" s="17">
        <v>10.91</v>
      </c>
      <c r="G313" s="16">
        <v>13.33</v>
      </c>
      <c r="H313" s="16">
        <v>76.37</v>
      </c>
      <c r="I313" s="16">
        <v>93.31</v>
      </c>
      <c r="J313" s="18">
        <f t="shared" si="9"/>
        <v>3.0722753180130922E-5</v>
      </c>
      <c r="K313" s="18">
        <f t="shared" si="8"/>
        <v>0.99937684932058479</v>
      </c>
    </row>
    <row r="314" spans="2:11" ht="25.5">
      <c r="B314" s="13" t="s">
        <v>634</v>
      </c>
      <c r="C314" s="14" t="s">
        <v>635</v>
      </c>
      <c r="D314" s="15" t="s">
        <v>29</v>
      </c>
      <c r="E314" s="16">
        <v>3</v>
      </c>
      <c r="F314" s="17">
        <v>25.08</v>
      </c>
      <c r="G314" s="16">
        <v>30.65</v>
      </c>
      <c r="H314" s="16">
        <v>75.239999999999995</v>
      </c>
      <c r="I314" s="16">
        <v>91.95</v>
      </c>
      <c r="J314" s="18">
        <f t="shared" si="9"/>
        <v>3.0274966830061495E-5</v>
      </c>
      <c r="K314" s="18">
        <f t="shared" si="8"/>
        <v>0.99940712428741485</v>
      </c>
    </row>
    <row r="315" spans="2:11" ht="25.5">
      <c r="B315" s="13" t="s">
        <v>636</v>
      </c>
      <c r="C315" s="14" t="s">
        <v>637</v>
      </c>
      <c r="D315" s="15" t="s">
        <v>29</v>
      </c>
      <c r="E315" s="16">
        <v>6</v>
      </c>
      <c r="F315" s="17">
        <v>11.84</v>
      </c>
      <c r="G315" s="16">
        <v>14.47</v>
      </c>
      <c r="H315" s="16">
        <v>71.040000000000006</v>
      </c>
      <c r="I315" s="16">
        <v>86.820000000000007</v>
      </c>
      <c r="J315" s="18">
        <f t="shared" si="9"/>
        <v>2.8585890377226092E-5</v>
      </c>
      <c r="K315" s="18">
        <f t="shared" si="8"/>
        <v>0.99943571017779209</v>
      </c>
    </row>
    <row r="316" spans="2:11" ht="25.5">
      <c r="B316" s="13" t="s">
        <v>638</v>
      </c>
      <c r="C316" s="14" t="s">
        <v>639</v>
      </c>
      <c r="D316" s="15" t="s">
        <v>29</v>
      </c>
      <c r="E316" s="16">
        <v>5</v>
      </c>
      <c r="F316" s="17">
        <v>13.36</v>
      </c>
      <c r="G316" s="16">
        <v>16.32</v>
      </c>
      <c r="H316" s="16">
        <v>66.8</v>
      </c>
      <c r="I316" s="16">
        <v>81.599999999999994</v>
      </c>
      <c r="J316" s="18">
        <f t="shared" si="9"/>
        <v>2.6867181004165499E-5</v>
      </c>
      <c r="K316" s="18">
        <f t="shared" si="8"/>
        <v>0.99946257735879629</v>
      </c>
    </row>
    <row r="317" spans="2:11" ht="25.5">
      <c r="B317" s="13" t="s">
        <v>640</v>
      </c>
      <c r="C317" s="14" t="s">
        <v>641</v>
      </c>
      <c r="D317" s="15" t="s">
        <v>29</v>
      </c>
      <c r="E317" s="16">
        <v>3</v>
      </c>
      <c r="F317" s="17">
        <v>20.27</v>
      </c>
      <c r="G317" s="16">
        <v>24.77</v>
      </c>
      <c r="H317" s="16">
        <v>60.81</v>
      </c>
      <c r="I317" s="16">
        <v>74.31</v>
      </c>
      <c r="J317" s="18">
        <f t="shared" si="9"/>
        <v>2.4466914465925719E-5</v>
      </c>
      <c r="K317" s="18">
        <f t="shared" si="8"/>
        <v>0.99948704427326218</v>
      </c>
    </row>
    <row r="318" spans="2:11" ht="25.5">
      <c r="B318" s="13" t="s">
        <v>642</v>
      </c>
      <c r="C318" s="14" t="s">
        <v>643</v>
      </c>
      <c r="D318" s="15" t="s">
        <v>78</v>
      </c>
      <c r="E318" s="16">
        <v>2.04</v>
      </c>
      <c r="F318" s="17">
        <v>29.05</v>
      </c>
      <c r="G318" s="16">
        <v>35.5</v>
      </c>
      <c r="H318" s="16">
        <v>59.26</v>
      </c>
      <c r="I318" s="16">
        <v>72.42</v>
      </c>
      <c r="J318" s="18">
        <f t="shared" si="9"/>
        <v>2.3844623141196884E-5</v>
      </c>
      <c r="K318" s="18">
        <f t="shared" si="8"/>
        <v>0.99951088889640338</v>
      </c>
    </row>
    <row r="319" spans="2:11" ht="25.5">
      <c r="B319" s="13" t="s">
        <v>644</v>
      </c>
      <c r="C319" s="14" t="s">
        <v>645</v>
      </c>
      <c r="D319" s="15" t="s">
        <v>78</v>
      </c>
      <c r="E319" s="16">
        <v>1.55</v>
      </c>
      <c r="F319" s="17">
        <v>37.840000000000003</v>
      </c>
      <c r="G319" s="16">
        <v>46.24</v>
      </c>
      <c r="H319" s="16">
        <v>58.65</v>
      </c>
      <c r="I319" s="16">
        <v>71.67</v>
      </c>
      <c r="J319" s="18">
        <f t="shared" si="9"/>
        <v>2.3597682139320362E-5</v>
      </c>
      <c r="K319" s="18">
        <f t="shared" si="8"/>
        <v>0.99953448657854271</v>
      </c>
    </row>
    <row r="320" spans="2:11">
      <c r="B320" s="13" t="s">
        <v>646</v>
      </c>
      <c r="C320" s="14" t="s">
        <v>647</v>
      </c>
      <c r="D320" s="15" t="s">
        <v>29</v>
      </c>
      <c r="E320" s="16">
        <v>1</v>
      </c>
      <c r="F320" s="17">
        <v>58.63</v>
      </c>
      <c r="G320" s="16">
        <v>71.650000000000006</v>
      </c>
      <c r="H320" s="16">
        <v>58.63</v>
      </c>
      <c r="I320" s="16">
        <v>71.650000000000006</v>
      </c>
      <c r="J320" s="18">
        <f t="shared" si="9"/>
        <v>2.3591097045936989E-5</v>
      </c>
      <c r="K320" s="18">
        <f t="shared" si="8"/>
        <v>0.99955807767558869</v>
      </c>
    </row>
    <row r="321" spans="2:11" ht="25.5">
      <c r="B321" s="13" t="s">
        <v>648</v>
      </c>
      <c r="C321" s="14" t="s">
        <v>649</v>
      </c>
      <c r="D321" s="15" t="s">
        <v>29</v>
      </c>
      <c r="E321" s="16">
        <v>1</v>
      </c>
      <c r="F321" s="17">
        <v>55.21</v>
      </c>
      <c r="G321" s="16">
        <v>67.47</v>
      </c>
      <c r="H321" s="16">
        <v>55.21</v>
      </c>
      <c r="I321" s="16">
        <v>67.47</v>
      </c>
      <c r="J321" s="18">
        <f t="shared" si="9"/>
        <v>2.2214812528811843E-5</v>
      </c>
      <c r="K321" s="18">
        <f t="shared" si="8"/>
        <v>0.99958029248811753</v>
      </c>
    </row>
    <row r="322" spans="2:11" ht="25.5">
      <c r="B322" s="13" t="s">
        <v>650</v>
      </c>
      <c r="C322" s="14" t="s">
        <v>651</v>
      </c>
      <c r="D322" s="15" t="s">
        <v>29</v>
      </c>
      <c r="E322" s="16">
        <v>1</v>
      </c>
      <c r="F322" s="17">
        <v>55.04</v>
      </c>
      <c r="G322" s="16">
        <v>67.260000000000005</v>
      </c>
      <c r="H322" s="16">
        <v>55.04</v>
      </c>
      <c r="I322" s="16">
        <v>67.260000000000005</v>
      </c>
      <c r="J322" s="18">
        <f t="shared" si="9"/>
        <v>2.214566904828642E-5</v>
      </c>
      <c r="K322" s="18">
        <f t="shared" si="8"/>
        <v>0.99960243815716576</v>
      </c>
    </row>
    <row r="323" spans="2:11">
      <c r="B323" s="13" t="s">
        <v>652</v>
      </c>
      <c r="C323" s="14" t="s">
        <v>653</v>
      </c>
      <c r="D323" s="15" t="s">
        <v>29</v>
      </c>
      <c r="E323" s="16">
        <v>1</v>
      </c>
      <c r="F323" s="17">
        <v>55.01</v>
      </c>
      <c r="G323" s="16">
        <v>67.23</v>
      </c>
      <c r="H323" s="16">
        <v>55.01</v>
      </c>
      <c r="I323" s="16">
        <v>67.23</v>
      </c>
      <c r="J323" s="18">
        <f t="shared" si="9"/>
        <v>2.2135791408211358E-5</v>
      </c>
      <c r="K323" s="18">
        <f t="shared" si="8"/>
        <v>0.99962457394857396</v>
      </c>
    </row>
    <row r="324" spans="2:11" ht="25.5">
      <c r="B324" s="13" t="s">
        <v>654</v>
      </c>
      <c r="C324" s="14" t="s">
        <v>655</v>
      </c>
      <c r="D324" s="15" t="s">
        <v>29</v>
      </c>
      <c r="E324" s="16">
        <v>1</v>
      </c>
      <c r="F324" s="17">
        <v>50.43</v>
      </c>
      <c r="G324" s="16">
        <v>61.63</v>
      </c>
      <c r="H324" s="16">
        <v>50.43</v>
      </c>
      <c r="I324" s="16">
        <v>61.63</v>
      </c>
      <c r="J324" s="18">
        <f t="shared" si="9"/>
        <v>2.0291965260866665E-5</v>
      </c>
      <c r="K324" s="18">
        <f t="shared" si="8"/>
        <v>0.99964486591383483</v>
      </c>
    </row>
    <row r="325" spans="2:11" ht="25.5">
      <c r="B325" s="13" t="s">
        <v>656</v>
      </c>
      <c r="C325" s="14" t="s">
        <v>657</v>
      </c>
      <c r="D325" s="15" t="s">
        <v>29</v>
      </c>
      <c r="E325" s="16">
        <v>3</v>
      </c>
      <c r="F325" s="17">
        <v>16.690000000000001</v>
      </c>
      <c r="G325" s="16">
        <v>20.39</v>
      </c>
      <c r="H325" s="16">
        <v>50.07</v>
      </c>
      <c r="I325" s="16">
        <v>61.17</v>
      </c>
      <c r="J325" s="18">
        <f t="shared" si="9"/>
        <v>2.0140508113049066E-5</v>
      </c>
      <c r="K325" s="18">
        <f t="shared" si="8"/>
        <v>0.99966500642194789</v>
      </c>
    </row>
    <row r="326" spans="2:11" ht="25.5">
      <c r="B326" s="13" t="s">
        <v>658</v>
      </c>
      <c r="C326" s="14" t="s">
        <v>659</v>
      </c>
      <c r="D326" s="15" t="s">
        <v>29</v>
      </c>
      <c r="E326" s="16">
        <v>2</v>
      </c>
      <c r="F326" s="17">
        <v>24.73</v>
      </c>
      <c r="G326" s="16">
        <v>30.22</v>
      </c>
      <c r="H326" s="16">
        <v>49.46</v>
      </c>
      <c r="I326" s="16">
        <v>60.44</v>
      </c>
      <c r="J326" s="18">
        <f t="shared" si="9"/>
        <v>1.9900152204555917E-5</v>
      </c>
      <c r="K326" s="18">
        <f t="shared" si="8"/>
        <v>0.99968490657415243</v>
      </c>
    </row>
    <row r="327" spans="2:11" ht="25.5">
      <c r="B327" s="13" t="s">
        <v>660</v>
      </c>
      <c r="C327" s="14" t="s">
        <v>661</v>
      </c>
      <c r="D327" s="15" t="s">
        <v>78</v>
      </c>
      <c r="E327" s="16">
        <v>17.7</v>
      </c>
      <c r="F327" s="17">
        <v>2.68</v>
      </c>
      <c r="G327" s="16">
        <v>3.27</v>
      </c>
      <c r="H327" s="16">
        <v>47.43</v>
      </c>
      <c r="I327" s="16">
        <v>57.87</v>
      </c>
      <c r="J327" s="18">
        <f t="shared" si="9"/>
        <v>1.9053967704792372E-5</v>
      </c>
      <c r="K327" s="18">
        <f t="shared" si="8"/>
        <v>0.99970396054185717</v>
      </c>
    </row>
    <row r="328" spans="2:11" ht="25.5">
      <c r="B328" s="13" t="s">
        <v>662</v>
      </c>
      <c r="C328" s="14" t="s">
        <v>663</v>
      </c>
      <c r="D328" s="15" t="s">
        <v>26</v>
      </c>
      <c r="E328" s="16">
        <v>13.86</v>
      </c>
      <c r="F328" s="17">
        <v>3.41</v>
      </c>
      <c r="G328" s="16">
        <v>4.16</v>
      </c>
      <c r="H328" s="16">
        <v>47.26</v>
      </c>
      <c r="I328" s="16">
        <v>57.65</v>
      </c>
      <c r="J328" s="18">
        <f t="shared" si="9"/>
        <v>1.8981531677575261E-5</v>
      </c>
      <c r="K328" s="18">
        <f t="shared" si="8"/>
        <v>0.99972294207353474</v>
      </c>
    </row>
    <row r="329" spans="2:11" ht="25.5">
      <c r="B329" s="13" t="s">
        <v>664</v>
      </c>
      <c r="C329" s="14" t="s">
        <v>665</v>
      </c>
      <c r="D329" s="15" t="s">
        <v>29</v>
      </c>
      <c r="E329" s="16">
        <v>3</v>
      </c>
      <c r="F329" s="17">
        <v>15.46</v>
      </c>
      <c r="G329" s="16">
        <v>18.89</v>
      </c>
      <c r="H329" s="16">
        <v>46.38</v>
      </c>
      <c r="I329" s="16">
        <v>56.67</v>
      </c>
      <c r="J329" s="18">
        <f t="shared" si="9"/>
        <v>1.8658862101789939E-5</v>
      </c>
      <c r="K329" s="18">
        <f t="shared" si="8"/>
        <v>0.99974160093563658</v>
      </c>
    </row>
    <row r="330" spans="2:11" ht="25.5">
      <c r="B330" s="13" t="s">
        <v>666</v>
      </c>
      <c r="C330" s="14" t="s">
        <v>667</v>
      </c>
      <c r="D330" s="15" t="s">
        <v>29</v>
      </c>
      <c r="E330" s="16">
        <v>4</v>
      </c>
      <c r="F330" s="17">
        <v>11.57</v>
      </c>
      <c r="G330" s="16">
        <v>14.14</v>
      </c>
      <c r="H330" s="16">
        <v>46.28</v>
      </c>
      <c r="I330" s="16">
        <v>56.56</v>
      </c>
      <c r="J330" s="18">
        <f t="shared" si="9"/>
        <v>1.8622644088181382E-5</v>
      </c>
      <c r="K330" s="18">
        <f t="shared" si="8"/>
        <v>0.99976022357972472</v>
      </c>
    </row>
    <row r="331" spans="2:11" ht="25.5">
      <c r="B331" s="13" t="s">
        <v>668</v>
      </c>
      <c r="C331" s="14" t="s">
        <v>669</v>
      </c>
      <c r="D331" s="15" t="s">
        <v>78</v>
      </c>
      <c r="E331" s="16">
        <v>2.8000000000000003</v>
      </c>
      <c r="F331" s="17">
        <v>15.5</v>
      </c>
      <c r="G331" s="16">
        <v>18.940000000000001</v>
      </c>
      <c r="H331" s="16">
        <v>43.4</v>
      </c>
      <c r="I331" s="16">
        <v>53.03</v>
      </c>
      <c r="J331" s="18">
        <f t="shared" si="9"/>
        <v>1.7460375106015888E-5</v>
      </c>
      <c r="K331" s="18">
        <f t="shared" si="8"/>
        <v>0.99977768395483069</v>
      </c>
    </row>
    <row r="332" spans="2:11" ht="25.5">
      <c r="B332" s="13" t="s">
        <v>670</v>
      </c>
      <c r="C332" s="14" t="s">
        <v>671</v>
      </c>
      <c r="D332" s="15" t="s">
        <v>29</v>
      </c>
      <c r="E332" s="16">
        <v>6</v>
      </c>
      <c r="F332" s="17">
        <v>7.09</v>
      </c>
      <c r="G332" s="16">
        <v>8.66</v>
      </c>
      <c r="H332" s="16">
        <v>42.54</v>
      </c>
      <c r="I332" s="16">
        <v>51.96</v>
      </c>
      <c r="J332" s="18">
        <f t="shared" si="9"/>
        <v>1.7108072610005386E-5</v>
      </c>
      <c r="K332" s="18">
        <f t="shared" si="8"/>
        <v>0.9997947920274407</v>
      </c>
    </row>
    <row r="333" spans="2:11" ht="25.5">
      <c r="B333" s="13" t="s">
        <v>672</v>
      </c>
      <c r="C333" s="14" t="s">
        <v>673</v>
      </c>
      <c r="D333" s="15" t="s">
        <v>29</v>
      </c>
      <c r="E333" s="16">
        <v>2</v>
      </c>
      <c r="F333" s="17">
        <v>21.1</v>
      </c>
      <c r="G333" s="16">
        <v>25.78</v>
      </c>
      <c r="H333" s="16">
        <v>42.2</v>
      </c>
      <c r="I333" s="16">
        <v>51.56</v>
      </c>
      <c r="J333" s="18">
        <f t="shared" si="9"/>
        <v>1.697637074233791E-5</v>
      </c>
      <c r="K333" s="18">
        <f t="shared" si="8"/>
        <v>0.99981176839818309</v>
      </c>
    </row>
    <row r="334" spans="2:11" ht="25.5">
      <c r="B334" s="13" t="s">
        <v>674</v>
      </c>
      <c r="C334" s="14" t="s">
        <v>675</v>
      </c>
      <c r="D334" s="15" t="s">
        <v>29</v>
      </c>
      <c r="E334" s="16">
        <v>2</v>
      </c>
      <c r="F334" s="17">
        <v>20.72</v>
      </c>
      <c r="G334" s="16">
        <v>25.32</v>
      </c>
      <c r="H334" s="16">
        <v>41.44</v>
      </c>
      <c r="I334" s="16">
        <v>50.64</v>
      </c>
      <c r="J334" s="18">
        <f t="shared" si="9"/>
        <v>1.6673456446702708E-5</v>
      </c>
      <c r="K334" s="18">
        <f t="shared" ref="K334:K351" si="10">K333+J334</f>
        <v>0.99982844185462982</v>
      </c>
    </row>
    <row r="335" spans="2:11" ht="25.5">
      <c r="B335" s="13" t="s">
        <v>676</v>
      </c>
      <c r="C335" s="14" t="s">
        <v>677</v>
      </c>
      <c r="D335" s="15" t="s">
        <v>29</v>
      </c>
      <c r="E335" s="16">
        <v>2</v>
      </c>
      <c r="F335" s="17">
        <v>20.58</v>
      </c>
      <c r="G335" s="16">
        <v>25.15</v>
      </c>
      <c r="H335" s="16">
        <v>41.16</v>
      </c>
      <c r="I335" s="16">
        <v>50.3</v>
      </c>
      <c r="J335" s="18">
        <f t="shared" ref="J335:J351" si="11">I335/$I$352</f>
        <v>1.6561509859185351E-5</v>
      </c>
      <c r="K335" s="18">
        <f t="shared" si="10"/>
        <v>0.999845003364489</v>
      </c>
    </row>
    <row r="336" spans="2:11">
      <c r="B336" s="13" t="s">
        <v>678</v>
      </c>
      <c r="C336" s="14" t="s">
        <v>679</v>
      </c>
      <c r="D336" s="15" t="s">
        <v>29</v>
      </c>
      <c r="E336" s="16">
        <v>1</v>
      </c>
      <c r="F336" s="17">
        <v>40.75</v>
      </c>
      <c r="G336" s="16">
        <v>49.8</v>
      </c>
      <c r="H336" s="16">
        <v>40.75</v>
      </c>
      <c r="I336" s="16">
        <v>49.8</v>
      </c>
      <c r="J336" s="18">
        <f t="shared" si="11"/>
        <v>1.6396882524601006E-5</v>
      </c>
      <c r="K336" s="18">
        <f t="shared" si="10"/>
        <v>0.99986140024701364</v>
      </c>
    </row>
    <row r="337" spans="2:11" ht="25.5">
      <c r="B337" s="13" t="s">
        <v>680</v>
      </c>
      <c r="C337" s="14" t="s">
        <v>681</v>
      </c>
      <c r="D337" s="15" t="s">
        <v>29</v>
      </c>
      <c r="E337" s="16">
        <v>2</v>
      </c>
      <c r="F337" s="17">
        <v>19.86</v>
      </c>
      <c r="G337" s="16">
        <v>24.27</v>
      </c>
      <c r="H337" s="16">
        <v>39.72</v>
      </c>
      <c r="I337" s="16">
        <v>48.54</v>
      </c>
      <c r="J337" s="18">
        <f t="shared" si="11"/>
        <v>1.598202164144845E-5</v>
      </c>
      <c r="K337" s="18">
        <f t="shared" si="10"/>
        <v>0.99987738226865508</v>
      </c>
    </row>
    <row r="338" spans="2:11">
      <c r="B338" s="13" t="s">
        <v>682</v>
      </c>
      <c r="C338" s="14" t="s">
        <v>683</v>
      </c>
      <c r="D338" s="15" t="s">
        <v>78</v>
      </c>
      <c r="E338" s="16">
        <v>8.620000000000001</v>
      </c>
      <c r="F338" s="17">
        <v>4.59</v>
      </c>
      <c r="G338" s="16">
        <v>5.6</v>
      </c>
      <c r="H338" s="16">
        <v>39.56</v>
      </c>
      <c r="I338" s="16">
        <v>48.27</v>
      </c>
      <c r="J338" s="18">
        <f t="shared" si="11"/>
        <v>1.5893122880772904E-5</v>
      </c>
      <c r="K338" s="18">
        <f t="shared" si="10"/>
        <v>0.99989327539153583</v>
      </c>
    </row>
    <row r="339" spans="2:11" ht="25.5">
      <c r="B339" s="13" t="s">
        <v>684</v>
      </c>
      <c r="C339" s="14" t="s">
        <v>685</v>
      </c>
      <c r="D339" s="15" t="s">
        <v>29</v>
      </c>
      <c r="E339" s="16">
        <v>1</v>
      </c>
      <c r="F339" s="17">
        <v>37.159999999999997</v>
      </c>
      <c r="G339" s="16">
        <v>45.41</v>
      </c>
      <c r="H339" s="16">
        <v>37.159999999999997</v>
      </c>
      <c r="I339" s="16">
        <v>45.41</v>
      </c>
      <c r="J339" s="18">
        <f t="shared" si="11"/>
        <v>1.4951454526950433E-5</v>
      </c>
      <c r="K339" s="18">
        <f t="shared" si="10"/>
        <v>0.99990822684606273</v>
      </c>
    </row>
    <row r="340" spans="2:11" ht="25.5">
      <c r="B340" s="13" t="s">
        <v>686</v>
      </c>
      <c r="C340" s="14" t="s">
        <v>687</v>
      </c>
      <c r="D340" s="15" t="s">
        <v>29</v>
      </c>
      <c r="E340" s="16">
        <v>2</v>
      </c>
      <c r="F340" s="17">
        <v>17.3</v>
      </c>
      <c r="G340" s="16">
        <v>21.14</v>
      </c>
      <c r="H340" s="16">
        <v>34.6</v>
      </c>
      <c r="I340" s="16">
        <v>42.28</v>
      </c>
      <c r="J340" s="18">
        <f t="shared" si="11"/>
        <v>1.3920887412452419E-5</v>
      </c>
      <c r="K340" s="18">
        <f t="shared" si="10"/>
        <v>0.99992214773347521</v>
      </c>
    </row>
    <row r="341" spans="2:11" ht="25.5">
      <c r="B341" s="13" t="s">
        <v>688</v>
      </c>
      <c r="C341" s="14" t="s">
        <v>689</v>
      </c>
      <c r="D341" s="15" t="s">
        <v>29</v>
      </c>
      <c r="E341" s="16">
        <v>1</v>
      </c>
      <c r="F341" s="17">
        <v>31.81</v>
      </c>
      <c r="G341" s="16">
        <v>38.869999999999997</v>
      </c>
      <c r="H341" s="16">
        <v>31.81</v>
      </c>
      <c r="I341" s="16">
        <v>38.869999999999997</v>
      </c>
      <c r="J341" s="18">
        <f t="shared" si="11"/>
        <v>1.279812899058717E-5</v>
      </c>
      <c r="K341" s="18">
        <f t="shared" si="10"/>
        <v>0.99993494586246578</v>
      </c>
    </row>
    <row r="342" spans="2:11" ht="25.5">
      <c r="B342" s="13" t="s">
        <v>690</v>
      </c>
      <c r="C342" s="14" t="s">
        <v>691</v>
      </c>
      <c r="D342" s="15" t="s">
        <v>29</v>
      </c>
      <c r="E342" s="16">
        <v>1</v>
      </c>
      <c r="F342" s="17">
        <v>26.93</v>
      </c>
      <c r="G342" s="16">
        <v>32.909999999999997</v>
      </c>
      <c r="H342" s="16">
        <v>26.93</v>
      </c>
      <c r="I342" s="16">
        <v>32.909999999999997</v>
      </c>
      <c r="J342" s="18">
        <f t="shared" si="11"/>
        <v>1.0835771162341748E-5</v>
      </c>
      <c r="K342" s="18">
        <f t="shared" si="10"/>
        <v>0.99994578163362813</v>
      </c>
    </row>
    <row r="343" spans="2:11" ht="25.5">
      <c r="B343" s="13" t="s">
        <v>692</v>
      </c>
      <c r="C343" s="14" t="s">
        <v>693</v>
      </c>
      <c r="D343" s="15" t="s">
        <v>29</v>
      </c>
      <c r="E343" s="16">
        <v>2</v>
      </c>
      <c r="F343" s="17">
        <v>13.02</v>
      </c>
      <c r="G343" s="16">
        <v>15.91</v>
      </c>
      <c r="H343" s="16">
        <v>26.04</v>
      </c>
      <c r="I343" s="16">
        <v>31.82</v>
      </c>
      <c r="J343" s="18">
        <f t="shared" si="11"/>
        <v>1.0476883572947871E-5</v>
      </c>
      <c r="K343" s="18">
        <f t="shared" si="10"/>
        <v>0.99995625851720105</v>
      </c>
    </row>
    <row r="344" spans="2:11" ht="25.5">
      <c r="B344" s="13" t="s">
        <v>694</v>
      </c>
      <c r="C344" s="14" t="s">
        <v>695</v>
      </c>
      <c r="D344" s="15" t="s">
        <v>29</v>
      </c>
      <c r="E344" s="16">
        <v>4</v>
      </c>
      <c r="F344" s="17">
        <v>5.51</v>
      </c>
      <c r="G344" s="16">
        <v>6.73</v>
      </c>
      <c r="H344" s="16">
        <v>22.04</v>
      </c>
      <c r="I344" s="16">
        <v>26.92</v>
      </c>
      <c r="J344" s="18">
        <f t="shared" si="11"/>
        <v>8.8635356940212665E-6</v>
      </c>
      <c r="K344" s="18">
        <f t="shared" si="10"/>
        <v>0.99996512205289512</v>
      </c>
    </row>
    <row r="345" spans="2:11" ht="25.5">
      <c r="B345" s="13" t="s">
        <v>696</v>
      </c>
      <c r="C345" s="14" t="s">
        <v>697</v>
      </c>
      <c r="D345" s="15" t="s">
        <v>29</v>
      </c>
      <c r="E345" s="16">
        <v>2</v>
      </c>
      <c r="F345" s="17">
        <v>9.44</v>
      </c>
      <c r="G345" s="16">
        <v>11.53</v>
      </c>
      <c r="H345" s="16">
        <v>18.88</v>
      </c>
      <c r="I345" s="16">
        <v>23.06</v>
      </c>
      <c r="J345" s="18">
        <f t="shared" si="11"/>
        <v>7.5926126710301034E-6</v>
      </c>
      <c r="K345" s="18">
        <f t="shared" si="10"/>
        <v>0.99997271466556614</v>
      </c>
    </row>
    <row r="346" spans="2:11" ht="25.5">
      <c r="B346" s="13" t="s">
        <v>698</v>
      </c>
      <c r="C346" s="14" t="s">
        <v>699</v>
      </c>
      <c r="D346" s="15" t="s">
        <v>78</v>
      </c>
      <c r="E346" s="16">
        <v>1.9000000000000001</v>
      </c>
      <c r="F346" s="17">
        <v>8.94</v>
      </c>
      <c r="G346" s="16">
        <v>10.92</v>
      </c>
      <c r="H346" s="16">
        <v>16.98</v>
      </c>
      <c r="I346" s="16">
        <v>20.74</v>
      </c>
      <c r="J346" s="18">
        <f t="shared" si="11"/>
        <v>6.8287418385587316E-6</v>
      </c>
      <c r="K346" s="18">
        <f t="shared" si="10"/>
        <v>0.99997954340740469</v>
      </c>
    </row>
    <row r="347" spans="2:11" ht="25.5">
      <c r="B347" s="13" t="s">
        <v>700</v>
      </c>
      <c r="C347" s="14" t="s">
        <v>701</v>
      </c>
      <c r="D347" s="15" t="s">
        <v>29</v>
      </c>
      <c r="E347" s="16">
        <v>1</v>
      </c>
      <c r="F347" s="17">
        <v>12.02</v>
      </c>
      <c r="G347" s="16">
        <v>14.69</v>
      </c>
      <c r="H347" s="16">
        <v>12.02</v>
      </c>
      <c r="I347" s="16">
        <v>14.69</v>
      </c>
      <c r="J347" s="18">
        <f t="shared" si="11"/>
        <v>4.8367510900881273E-6</v>
      </c>
      <c r="K347" s="18">
        <f t="shared" si="10"/>
        <v>0.99998438015849478</v>
      </c>
    </row>
    <row r="348" spans="2:11">
      <c r="B348" s="13" t="s">
        <v>702</v>
      </c>
      <c r="C348" s="14" t="s">
        <v>703</v>
      </c>
      <c r="D348" s="15" t="s">
        <v>29</v>
      </c>
      <c r="E348" s="16">
        <v>1</v>
      </c>
      <c r="F348" s="17">
        <v>11.99</v>
      </c>
      <c r="G348" s="16">
        <v>14.65</v>
      </c>
      <c r="H348" s="16">
        <v>11.99</v>
      </c>
      <c r="I348" s="16">
        <v>14.65</v>
      </c>
      <c r="J348" s="18">
        <f t="shared" si="11"/>
        <v>4.8235809033213801E-6</v>
      </c>
      <c r="K348" s="18">
        <f t="shared" si="10"/>
        <v>0.99998920373939815</v>
      </c>
    </row>
    <row r="349" spans="2:11" ht="25.5">
      <c r="B349" s="13" t="s">
        <v>704</v>
      </c>
      <c r="C349" s="14" t="s">
        <v>705</v>
      </c>
      <c r="D349" s="15" t="s">
        <v>29</v>
      </c>
      <c r="E349" s="16">
        <v>1</v>
      </c>
      <c r="F349" s="17">
        <v>9.91</v>
      </c>
      <c r="G349" s="16">
        <v>12.11</v>
      </c>
      <c r="H349" s="16">
        <v>9.91</v>
      </c>
      <c r="I349" s="16">
        <v>12.11</v>
      </c>
      <c r="J349" s="18">
        <f t="shared" si="11"/>
        <v>3.9872740436328944E-6</v>
      </c>
      <c r="K349" s="18">
        <f t="shared" si="10"/>
        <v>0.99999319101344175</v>
      </c>
    </row>
    <row r="350" spans="2:11" ht="25.5">
      <c r="B350" s="13" t="s">
        <v>706</v>
      </c>
      <c r="C350" s="14" t="s">
        <v>707</v>
      </c>
      <c r="D350" s="15" t="s">
        <v>29</v>
      </c>
      <c r="E350" s="16">
        <v>1</v>
      </c>
      <c r="F350" s="17">
        <v>9.91</v>
      </c>
      <c r="G350" s="16">
        <v>12.11</v>
      </c>
      <c r="H350" s="16">
        <v>9.91</v>
      </c>
      <c r="I350" s="16">
        <v>12.11</v>
      </c>
      <c r="J350" s="18">
        <f t="shared" si="11"/>
        <v>3.9872740436328944E-6</v>
      </c>
      <c r="K350" s="18">
        <f t="shared" si="10"/>
        <v>0.99999717828748536</v>
      </c>
    </row>
    <row r="351" spans="2:11" ht="25.5">
      <c r="B351" s="13" t="s">
        <v>708</v>
      </c>
      <c r="C351" s="14" t="s">
        <v>709</v>
      </c>
      <c r="D351" s="15" t="s">
        <v>39</v>
      </c>
      <c r="E351" s="16">
        <v>0.5</v>
      </c>
      <c r="F351" s="17">
        <v>14.03</v>
      </c>
      <c r="G351" s="16">
        <v>17.14</v>
      </c>
      <c r="H351" s="16">
        <v>7.01</v>
      </c>
      <c r="I351" s="16">
        <v>8.57</v>
      </c>
      <c r="J351" s="18">
        <f t="shared" si="11"/>
        <v>2.8217125147757152E-6</v>
      </c>
      <c r="K351" s="18">
        <f t="shared" si="10"/>
        <v>1.0000000000000002</v>
      </c>
    </row>
    <row r="352" spans="2:11">
      <c r="B352" s="19"/>
      <c r="C352" s="20"/>
      <c r="D352" s="19"/>
      <c r="E352" s="19"/>
      <c r="F352" s="19"/>
      <c r="G352" s="19"/>
      <c r="H352" s="21"/>
      <c r="I352" s="22">
        <f>SUM(I13:I351)</f>
        <v>3037162.6999999997</v>
      </c>
      <c r="J352" s="19"/>
      <c r="K352" s="19"/>
    </row>
    <row r="353" spans="8:8">
      <c r="H353" s="23"/>
    </row>
  </sheetData>
  <mergeCells count="2">
    <mergeCell ref="B1:K1"/>
    <mergeCell ref="B9:K9"/>
  </mergeCells>
  <pageMargins left="0.70866141732283472" right="0.70866141732283472" top="0.94488188976377963" bottom="0.74803149606299213" header="0.31496062992125984" footer="0.31496062992125984"/>
  <pageSetup paperSize="9" scale="60" fitToWidth="0" fitToHeight="0" orientation="landscape" r:id="rId1"/>
  <headerFooter differentFirst="1" scaleWithDoc="0">
    <oddHeader>&amp;G</oddHeader>
    <oddFooter>&amp;L&amp;6Lote:  9171
Processo:  &amp;C&amp;6Sistema E-KRONOS - Gerenciamento de Obras Públicas&amp;R&amp;6Página &amp;P de &amp;N</oddFooter>
    <firstHeader>&amp;G</firstHeader>
    <firstFooter>&amp;L&amp;6Lote:  9171
Processo:  &amp;C&amp;6Sistema E-KRONOS - Gerenciamento de Obras Públicas&amp;R&amp;6Página &amp;P de &amp;N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CURVA ABC</vt:lpstr>
      <vt:lpstr>'CURVA ABC'!Area_de_impressao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Benjamim Alves de Oliveira</dc:creator>
  <cp:lastModifiedBy>Benjamim Alves de Oliveira</cp:lastModifiedBy>
  <cp:lastPrinted>2025-04-23T19:39:12Z</cp:lastPrinted>
  <dcterms:created xsi:type="dcterms:W3CDTF">2025-04-23T19:35:53Z</dcterms:created>
  <dcterms:modified xsi:type="dcterms:W3CDTF">2025-04-23T19:39:39Z</dcterms:modified>
</cp:coreProperties>
</file>