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0980"/>
  </bookViews>
  <sheets>
    <sheet name="CURVA ABC AGRUPADA" sheetId="5" r:id="rId1"/>
    <sheet name="RECORTES" sheetId="4" state="hidden" r:id="rId2"/>
    <sheet name="CURVA ABC" sheetId="1" state="hidden" r:id="rId3"/>
  </sheets>
  <definedNames>
    <definedName name="_xlnm._FilterDatabase" localSheetId="2" hidden="1">'CURVA ABC'!$A$13:$I$133</definedName>
    <definedName name="_xlnm._FilterDatabase" localSheetId="0" hidden="1">'CURVA ABC AGRUPADA'!$A$12:$I$112</definedName>
    <definedName name="_xlnm.Print_Titles" localSheetId="2">'CURVA ABC'!$1:$13,'CURVA ABC'!$A:$I</definedName>
    <definedName name="_xlnm.Print_Titles" localSheetId="0">'CURVA ABC AGRUPADA'!$A:$I,'CURVA ABC AGRUPADA'!$1:$12</definedName>
    <definedName name="_xlnm.Print_Titles" localSheetId="1">RECORTES!#REF!,RECORTES!$A:$I</definedName>
  </definedNames>
  <calcPr calcId="162913"/>
</workbook>
</file>

<file path=xl/calcChain.xml><?xml version="1.0" encoding="utf-8"?>
<calcChain xmlns="http://schemas.openxmlformats.org/spreadsheetml/2006/main">
  <c r="J111" i="5" l="1"/>
  <c r="J112" i="5"/>
  <c r="J108" i="5"/>
  <c r="J110" i="5"/>
  <c r="J109" i="5"/>
  <c r="J103" i="5"/>
  <c r="J107" i="5"/>
  <c r="J98" i="5"/>
  <c r="J106" i="5"/>
  <c r="J105" i="5"/>
  <c r="J104" i="5"/>
  <c r="J102" i="5"/>
  <c r="J101" i="5"/>
  <c r="J100" i="5"/>
  <c r="J99" i="5"/>
  <c r="J97" i="5"/>
  <c r="J96" i="5"/>
  <c r="J95" i="5"/>
  <c r="J94" i="5"/>
  <c r="J93" i="5"/>
  <c r="J92" i="5"/>
  <c r="J91" i="5"/>
  <c r="J90" i="5"/>
  <c r="J89" i="5"/>
  <c r="J88" i="5"/>
  <c r="J86" i="5"/>
  <c r="J85" i="5"/>
  <c r="J84" i="5"/>
  <c r="J83" i="5"/>
  <c r="J82" i="5"/>
  <c r="J81" i="5"/>
  <c r="J80" i="5"/>
  <c r="J79" i="5"/>
  <c r="J78" i="5"/>
  <c r="J77" i="5"/>
  <c r="J76" i="5"/>
  <c r="J75" i="5"/>
  <c r="J74" i="5"/>
  <c r="J73" i="5"/>
  <c r="J71" i="5"/>
  <c r="J70" i="5"/>
  <c r="J69" i="5"/>
  <c r="J68" i="5"/>
  <c r="J67" i="5"/>
  <c r="J66" i="5"/>
  <c r="J65" i="5"/>
  <c r="J64" i="5"/>
  <c r="J63" i="5"/>
  <c r="J62" i="5"/>
  <c r="J61" i="5"/>
  <c r="J60" i="5"/>
  <c r="J59" i="5"/>
  <c r="J58" i="5"/>
  <c r="J57" i="5"/>
  <c r="J56" i="5"/>
  <c r="J55" i="5"/>
  <c r="J54" i="5"/>
  <c r="J53" i="5"/>
  <c r="J52" i="5"/>
  <c r="J87" i="5"/>
  <c r="J51" i="5"/>
  <c r="J50" i="5"/>
  <c r="J49" i="5"/>
  <c r="J48" i="5"/>
  <c r="J47" i="5"/>
  <c r="J46" i="5"/>
  <c r="J45" i="5"/>
  <c r="J44" i="5"/>
  <c r="J43" i="5"/>
  <c r="J42" i="5"/>
  <c r="J41" i="5"/>
  <c r="J40" i="5"/>
  <c r="J39" i="5"/>
  <c r="J38" i="5"/>
  <c r="J37" i="5"/>
  <c r="J36" i="5"/>
  <c r="J72" i="5"/>
  <c r="J35" i="5"/>
  <c r="J34" i="5"/>
  <c r="J33" i="5"/>
  <c r="J32" i="5"/>
  <c r="J31" i="5"/>
  <c r="J30" i="5"/>
  <c r="J29" i="5"/>
  <c r="J28" i="5"/>
  <c r="J27" i="5"/>
  <c r="J26" i="5"/>
  <c r="J25" i="5"/>
  <c r="J24" i="5"/>
  <c r="J23" i="5"/>
  <c r="J22" i="5"/>
  <c r="J21" i="5"/>
  <c r="J20" i="5"/>
  <c r="J19" i="5"/>
  <c r="J18" i="5"/>
  <c r="J17" i="5"/>
  <c r="J16" i="5"/>
  <c r="J15" i="5"/>
  <c r="J14" i="5"/>
  <c r="J13" i="5"/>
  <c r="K13" i="5" s="1"/>
  <c r="K14" i="5" l="1"/>
  <c r="K15" i="5"/>
  <c r="K16" i="5" s="1"/>
  <c r="K17" i="5" s="1"/>
  <c r="K18" i="5" s="1"/>
  <c r="K19" i="5" s="1"/>
  <c r="K20" i="5" s="1"/>
  <c r="K21" i="5" s="1"/>
  <c r="K22" i="5" s="1"/>
  <c r="K23" i="5" s="1"/>
  <c r="K24" i="5" s="1"/>
  <c r="K25" i="5" s="1"/>
  <c r="K26" i="5" s="1"/>
  <c r="K27" i="5" s="1"/>
  <c r="K28" i="5" s="1"/>
  <c r="K29" i="5" s="1"/>
  <c r="K30" i="5" s="1"/>
  <c r="K31" i="5" s="1"/>
  <c r="K32" i="5" s="1"/>
  <c r="K33" i="5" s="1"/>
  <c r="K34" i="5" s="1"/>
  <c r="K35" i="5" s="1"/>
  <c r="K36" i="5" s="1"/>
  <c r="K37" i="5" s="1"/>
  <c r="K38" i="5" s="1"/>
  <c r="K39" i="5" s="1"/>
  <c r="K40" i="5" s="1"/>
  <c r="K41" i="5" s="1"/>
  <c r="K42" i="5" s="1"/>
  <c r="K43" i="5" s="1"/>
  <c r="K44" i="5" s="1"/>
  <c r="K45" i="5" s="1"/>
  <c r="K46" i="5" s="1"/>
  <c r="K47" i="5" s="1"/>
  <c r="K48" i="5" s="1"/>
  <c r="K49" i="5" s="1"/>
  <c r="K50" i="5" s="1"/>
  <c r="K51" i="5" s="1"/>
  <c r="K52" i="5" s="1"/>
  <c r="K53" i="5" s="1"/>
  <c r="K54" i="5" s="1"/>
  <c r="K55" i="5" s="1"/>
  <c r="K56" i="5" s="1"/>
  <c r="K57" i="5" s="1"/>
  <c r="K58" i="5" s="1"/>
  <c r="K59" i="5" s="1"/>
  <c r="K60" i="5" s="1"/>
  <c r="K61" i="5" s="1"/>
  <c r="K62" i="5" s="1"/>
  <c r="K63" i="5" s="1"/>
  <c r="K64" i="5" s="1"/>
  <c r="K65" i="5" s="1"/>
  <c r="K66" i="5" s="1"/>
  <c r="K67" i="5" s="1"/>
  <c r="K68" i="5" s="1"/>
  <c r="K69" i="5" s="1"/>
  <c r="K70" i="5" s="1"/>
  <c r="K71" i="5" s="1"/>
  <c r="K72" i="5" s="1"/>
  <c r="K73" i="5" s="1"/>
  <c r="K74" i="5" s="1"/>
  <c r="K75" i="5" s="1"/>
  <c r="K76" i="5" s="1"/>
  <c r="K77" i="5" s="1"/>
  <c r="K78" i="5" s="1"/>
  <c r="K79" i="5" s="1"/>
  <c r="K80" i="5" s="1"/>
  <c r="K81" i="5" s="1"/>
  <c r="K82" i="5" s="1"/>
  <c r="K83" i="5" s="1"/>
  <c r="K84" i="5" s="1"/>
  <c r="K85" i="5" s="1"/>
  <c r="K86" i="5" s="1"/>
  <c r="K87" i="5" s="1"/>
  <c r="K88" i="5" s="1"/>
  <c r="K89" i="5" s="1"/>
  <c r="K90" i="5" s="1"/>
  <c r="K91" i="5" s="1"/>
  <c r="K92" i="5" s="1"/>
  <c r="K93" i="5" s="1"/>
  <c r="K94" i="5" s="1"/>
  <c r="K95" i="5" s="1"/>
  <c r="K96" i="5" s="1"/>
  <c r="K97" i="5" s="1"/>
  <c r="K98" i="5" s="1"/>
  <c r="K99" i="5" s="1"/>
  <c r="K100" i="5" s="1"/>
  <c r="K101" i="5" s="1"/>
  <c r="K102" i="5" s="1"/>
  <c r="K103" i="5" s="1"/>
  <c r="K104" i="5" s="1"/>
  <c r="K105" i="5" s="1"/>
  <c r="K106" i="5" s="1"/>
  <c r="K107" i="5" s="1"/>
  <c r="K108" i="5" s="1"/>
  <c r="K109" i="5" s="1"/>
  <c r="K110" i="5" s="1"/>
  <c r="K111" i="5" s="1"/>
  <c r="K112" i="5" s="1"/>
  <c r="L36" i="4"/>
  <c r="L31" i="4"/>
  <c r="L26" i="4"/>
  <c r="L22" i="4"/>
  <c r="L17" i="4"/>
  <c r="L12" i="4"/>
  <c r="L7" i="4"/>
  <c r="O1" i="4"/>
  <c r="L2" i="4"/>
  <c r="J133" i="1"/>
  <c r="J132" i="1"/>
  <c r="J131" i="1"/>
  <c r="J130" i="1"/>
  <c r="J129" i="1"/>
  <c r="J128" i="1"/>
  <c r="J127" i="1"/>
  <c r="J126" i="1"/>
  <c r="J125" i="1"/>
  <c r="J124" i="1"/>
  <c r="J123" i="1"/>
  <c r="J122" i="1"/>
  <c r="J121" i="1"/>
  <c r="J120" i="1"/>
  <c r="J119" i="1"/>
  <c r="J118" i="1"/>
  <c r="J117" i="1"/>
  <c r="J116" i="1"/>
  <c r="J115" i="1"/>
  <c r="J114" i="1"/>
  <c r="J113" i="1"/>
  <c r="J112" i="1"/>
  <c r="J111" i="1"/>
  <c r="J110" i="1"/>
  <c r="J109" i="1"/>
  <c r="J108" i="1"/>
  <c r="J107" i="1"/>
  <c r="J106" i="1"/>
  <c r="J105" i="1"/>
  <c r="J104" i="1"/>
  <c r="J103" i="1"/>
  <c r="J102" i="1"/>
  <c r="J101" i="1"/>
  <c r="J100" i="1"/>
  <c r="J99" i="1"/>
  <c r="J98" i="1"/>
  <c r="J97" i="1"/>
  <c r="J96" i="1"/>
  <c r="J95" i="1"/>
  <c r="J94" i="1"/>
  <c r="J93" i="1"/>
  <c r="J92" i="1"/>
  <c r="J91" i="1"/>
  <c r="J90" i="1"/>
  <c r="J89" i="1"/>
  <c r="J88" i="1"/>
  <c r="J87" i="1"/>
  <c r="J86" i="1"/>
  <c r="J85" i="1"/>
  <c r="J84" i="1"/>
  <c r="J83" i="1"/>
  <c r="J82" i="1"/>
  <c r="J81" i="1"/>
  <c r="J80" i="1"/>
  <c r="J79" i="1"/>
  <c r="J78" i="1"/>
  <c r="J77" i="1"/>
  <c r="J76" i="1"/>
  <c r="J75" i="1"/>
  <c r="J74" i="1"/>
  <c r="J73" i="1"/>
  <c r="J72" i="1"/>
  <c r="J71" i="1"/>
  <c r="J70" i="1"/>
  <c r="J69" i="1"/>
  <c r="J68" i="1"/>
  <c r="J67" i="1"/>
  <c r="J66" i="1"/>
  <c r="J65" i="1"/>
  <c r="J64" i="1"/>
  <c r="J63" i="1"/>
  <c r="J62" i="1"/>
  <c r="J61" i="1"/>
  <c r="J60" i="1"/>
  <c r="J59" i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K14" i="1"/>
  <c r="K15" i="1" l="1"/>
  <c r="K16" i="1" s="1"/>
  <c r="K17" i="1" s="1"/>
  <c r="K18" i="1" s="1"/>
  <c r="K19" i="1" s="1"/>
  <c r="K20" i="1" s="1"/>
  <c r="K21" i="1" s="1"/>
  <c r="K22" i="1" s="1"/>
  <c r="K23" i="1" s="1"/>
  <c r="K24" i="1" s="1"/>
  <c r="K25" i="1" s="1"/>
  <c r="K26" i="1" s="1"/>
  <c r="K27" i="1" s="1"/>
  <c r="K28" i="1" s="1"/>
  <c r="K29" i="1" s="1"/>
  <c r="K30" i="1" s="1"/>
  <c r="K31" i="1" s="1"/>
  <c r="K32" i="1" s="1"/>
  <c r="K33" i="1" s="1"/>
  <c r="K34" i="1" s="1"/>
  <c r="K35" i="1" s="1"/>
  <c r="K36" i="1" s="1"/>
  <c r="K37" i="1" s="1"/>
  <c r="K38" i="1" s="1"/>
  <c r="K39" i="1" s="1"/>
  <c r="K40" i="1" s="1"/>
  <c r="K41" i="1" s="1"/>
  <c r="K42" i="1" s="1"/>
  <c r="K43" i="1" s="1"/>
  <c r="K44" i="1" s="1"/>
  <c r="K45" i="1" s="1"/>
  <c r="K46" i="1" s="1"/>
  <c r="K47" i="1" s="1"/>
  <c r="K48" i="1" s="1"/>
  <c r="K49" i="1" s="1"/>
  <c r="K50" i="1" s="1"/>
  <c r="K51" i="1" s="1"/>
  <c r="K52" i="1" s="1"/>
  <c r="K53" i="1" s="1"/>
  <c r="K54" i="1" s="1"/>
  <c r="K55" i="1" s="1"/>
  <c r="K56" i="1" s="1"/>
  <c r="K57" i="1" s="1"/>
  <c r="K58" i="1" s="1"/>
  <c r="K59" i="1" s="1"/>
  <c r="K60" i="1" s="1"/>
  <c r="K61" i="1" s="1"/>
  <c r="K62" i="1" s="1"/>
  <c r="K63" i="1" s="1"/>
  <c r="K64" i="1" s="1"/>
  <c r="K65" i="1" s="1"/>
  <c r="K66" i="1" s="1"/>
  <c r="K67" i="1" s="1"/>
  <c r="K68" i="1" s="1"/>
  <c r="K69" i="1" s="1"/>
  <c r="K70" i="1" s="1"/>
  <c r="K71" i="1" s="1"/>
  <c r="K72" i="1" s="1"/>
  <c r="K73" i="1" s="1"/>
  <c r="K74" i="1" s="1"/>
  <c r="K75" i="1" s="1"/>
  <c r="K76" i="1" s="1"/>
  <c r="K77" i="1" s="1"/>
  <c r="K78" i="1" s="1"/>
  <c r="K79" i="1" s="1"/>
  <c r="K80" i="1" s="1"/>
  <c r="K81" i="1" s="1"/>
  <c r="K82" i="1" s="1"/>
  <c r="K83" i="1" s="1"/>
  <c r="K84" i="1" s="1"/>
  <c r="K85" i="1" s="1"/>
  <c r="K86" i="1" s="1"/>
  <c r="K87" i="1" s="1"/>
  <c r="K88" i="1" s="1"/>
  <c r="K89" i="1" s="1"/>
  <c r="K90" i="1" s="1"/>
  <c r="K91" i="1" s="1"/>
  <c r="K92" i="1" s="1"/>
  <c r="K93" i="1" s="1"/>
  <c r="K94" i="1" s="1"/>
  <c r="K95" i="1" s="1"/>
  <c r="K96" i="1" s="1"/>
  <c r="K97" i="1" s="1"/>
  <c r="K98" i="1" s="1"/>
  <c r="K99" i="1" s="1"/>
  <c r="K100" i="1" s="1"/>
  <c r="K101" i="1" s="1"/>
  <c r="K102" i="1" s="1"/>
  <c r="K103" i="1" s="1"/>
  <c r="K104" i="1" s="1"/>
  <c r="K105" i="1" s="1"/>
  <c r="K106" i="1" s="1"/>
  <c r="K107" i="1" s="1"/>
  <c r="K108" i="1" s="1"/>
  <c r="K109" i="1" s="1"/>
  <c r="K110" i="1" s="1"/>
  <c r="K111" i="1" s="1"/>
  <c r="K112" i="1" s="1"/>
  <c r="K113" i="1" s="1"/>
  <c r="K114" i="1" s="1"/>
  <c r="K115" i="1" s="1"/>
  <c r="K116" i="1" s="1"/>
  <c r="K117" i="1" s="1"/>
  <c r="K118" i="1" s="1"/>
  <c r="K119" i="1" s="1"/>
  <c r="K120" i="1" s="1"/>
  <c r="K121" i="1" s="1"/>
  <c r="K122" i="1" s="1"/>
  <c r="K123" i="1" s="1"/>
  <c r="K124" i="1" s="1"/>
  <c r="K125" i="1" s="1"/>
  <c r="K126" i="1" s="1"/>
  <c r="K127" i="1" s="1"/>
  <c r="K128" i="1" s="1"/>
  <c r="K129" i="1" s="1"/>
  <c r="K130" i="1" s="1"/>
  <c r="K131" i="1" s="1"/>
  <c r="K132" i="1" s="1"/>
  <c r="K133" i="1" s="1"/>
</calcChain>
</file>

<file path=xl/sharedStrings.xml><?xml version="1.0" encoding="utf-8"?>
<sst xmlns="http://schemas.openxmlformats.org/spreadsheetml/2006/main" count="1209" uniqueCount="448">
  <si>
    <t>GOVERNO DO ESTADO DE MATO GROSSO DO SUL</t>
  </si>
  <si>
    <t>SECRETARIA DE ESTADO DE INFRAESTRUTURA E LOGÍSTICA - SEILOG</t>
  </si>
  <si>
    <t>AGÊNCIA ESTADUAL DE GESTÃO DE EMPREENDIMENTOS - AGESUL</t>
  </si>
  <si>
    <t>Objeto:</t>
  </si>
  <si>
    <t>EXECUÇÃO DOS SERVIÇOS DE MANUTENÇÃO E CONSERVAÇÃO DA MALHA RODOVIÁRIA PAVIMENTADA E NÃO PAVIMENTADA (SERVIÇOS DE PISTA). LOTE 04 - LESTE, DO ESTADO DE MATO GROSSO DO SUL.</t>
  </si>
  <si>
    <t>Município:</t>
  </si>
  <si>
    <t>Três Lagoas/MS</t>
  </si>
  <si>
    <t>Local:</t>
  </si>
  <si>
    <t>MS-112, Cidades: Três Lagoas, Água Clara, Brasilândia, Santa Rita do Pardo e Ribas do Rio Pardo</t>
  </si>
  <si>
    <t>BDI:</t>
  </si>
  <si>
    <t>Serviços Onerado (ISSQN PONDERADO 5,00%) - LOTE 04 (29,58%)</t>
  </si>
  <si>
    <t>Prazo exec.:</t>
  </si>
  <si>
    <t>1080 dias</t>
  </si>
  <si>
    <t>Sist./Ref.:</t>
  </si>
  <si>
    <t>Insumo Agesul Viária sem Desoneração (jul/2025), Serviço Agesul Viária sem Desoneração (jul/2025), NOVO SICRO sem Desoneração (jul/2025), Novo AGESUL VIÁRIA sem Desoneração (jul/2025)</t>
  </si>
  <si>
    <t>Item</t>
  </si>
  <si>
    <t>Descrição</t>
  </si>
  <si>
    <t>Unid.</t>
  </si>
  <si>
    <t>Qtde.</t>
  </si>
  <si>
    <t>Custo Unitário</t>
  </si>
  <si>
    <t>Preço Unitário</t>
  </si>
  <si>
    <t>Preço Total</t>
  </si>
  <si>
    <t>01.01
CANTALOJ</t>
  </si>
  <si>
    <t>Canteiro de obras - Conserva rodoviária</t>
  </si>
  <si>
    <t>un</t>
  </si>
  <si>
    <t>01.02
0903810</t>
  </si>
  <si>
    <t>Instalação da usina de asfalto a quente capacidade de 120 t/h</t>
  </si>
  <si>
    <t>01.03
AGR000004</t>
  </si>
  <si>
    <t>Mobilização de equipamentos rodante</t>
  </si>
  <si>
    <t>01.04
AGR000005</t>
  </si>
  <si>
    <t>Desmobilização de equipamento rodante</t>
  </si>
  <si>
    <t>01.05
COMP03</t>
  </si>
  <si>
    <t>Mobilização de Equipamentos Pesados</t>
  </si>
  <si>
    <t>01.06
COMP04</t>
  </si>
  <si>
    <t>Desmobilização  de Equipamentos Pesados</t>
  </si>
  <si>
    <t>01.07
AGM7020025</t>
  </si>
  <si>
    <t>Placa para sinalização de obras montada em cavalete metálico - 1,00 x 1,00 m (2 Faces) - utilização de 600 ciclos - fornecimento, 01 implantação e 01 retirada diária</t>
  </si>
  <si>
    <t>un.dia</t>
  </si>
  <si>
    <t>01.08
AGMBONECO</t>
  </si>
  <si>
    <t>Boneco Robô de Sinalização</t>
  </si>
  <si>
    <t>01.09
AGMAPTÉC</t>
  </si>
  <si>
    <t>Apoio técnico (À Serviço da Regional/AGESUL)</t>
  </si>
  <si>
    <t>mês</t>
  </si>
  <si>
    <t>02.01.01
AGM3010009</t>
  </si>
  <si>
    <t>Remendo profundo com imprimação com emulsão asfáltica - demolição mecânica e corte com serra</t>
  </si>
  <si>
    <t>m³</t>
  </si>
  <si>
    <t>02.01.02
5914328</t>
  </si>
  <si>
    <t>Carga, manobra e descarga de mistura betuminosa a quente em caminhão basculante de 6 m³ - carga em usina de asfalto 100/140 t/h e descarga manual</t>
  </si>
  <si>
    <t>t</t>
  </si>
  <si>
    <t>02.01.03
6416078</t>
  </si>
  <si>
    <t>Usinagem de concreto asfáltico - faixa c-12,5 - areia e brita comerciais (CBUQ faixa C- retirada na usina)</t>
  </si>
  <si>
    <t>02.02.01
AGM6000011</t>
  </si>
  <si>
    <t>Corte mecânico de pavimento asfáltico com serra de disco diamantado</t>
  </si>
  <si>
    <t>m</t>
  </si>
  <si>
    <t>02.02.02
AGM6000012</t>
  </si>
  <si>
    <t>Demolição mecânica de capa asfáltica com escavadeira hidráulica</t>
  </si>
  <si>
    <t>02.02.03
4915669</t>
  </si>
  <si>
    <t>Remoção mecanizada de camada granular do pavimento</t>
  </si>
  <si>
    <t>02.02.04
4805757</t>
  </si>
  <si>
    <t>Escavação mecânica de vala em material de 1ª categoria</t>
  </si>
  <si>
    <t>02.02.05
1505877</t>
  </si>
  <si>
    <t>Enrocamento de pedra espalhada e compactada mecanicamente - pedra de mão comercial - fornecimento e assentamento</t>
  </si>
  <si>
    <t>02.02.06
4016096</t>
  </si>
  <si>
    <t>Escavação e carga de material de jazida com escavadeira hidráulica de 1,56 m³</t>
  </si>
  <si>
    <t>02.02.07
5914354</t>
  </si>
  <si>
    <t>Carga, manobra e descarga de agregados ou solos em caminhão basculante de 10 m³ - carga com escavadeira de 1,56 m³ (exclusa) e descarga livre</t>
  </si>
  <si>
    <t>02.02.08
5502978</t>
  </si>
  <si>
    <t>Compactação de aterros a 100% do proctor normal</t>
  </si>
  <si>
    <t>02.02.09
4011227</t>
  </si>
  <si>
    <t>Sub-base de solo estabilizado granulometricamente sem mistura com material de jazida - 100% proctor intermediário</t>
  </si>
  <si>
    <t>02.02.10
4011300</t>
  </si>
  <si>
    <t>Sub-base de solo melhorado com 3% de cimento e mistura na pista com material de jazida - 100% proctor intermediário</t>
  </si>
  <si>
    <t>02.02.11
AGM6000014</t>
  </si>
  <si>
    <t>Base ou sub-base de solo brita melhorado com 3% de cimento e mistura na pista com material de jazida - 100% Proctor intermediário</t>
  </si>
  <si>
    <t>02.02.12
4011276</t>
  </si>
  <si>
    <t>Base ou sub-base de brita graduada com brita comercial - 100% proctor modificado</t>
  </si>
  <si>
    <t>02.02.13
4011352</t>
  </si>
  <si>
    <t>Imprimação com emulsão asfáltica</t>
  </si>
  <si>
    <t>m²</t>
  </si>
  <si>
    <t>02.02.14
4011353</t>
  </si>
  <si>
    <t>Pintura de ligação</t>
  </si>
  <si>
    <t>02.02.15
4011464</t>
  </si>
  <si>
    <t>Concreto asfáltico - faixa c-12,5 - massa comercial (Exceto fornecimento e transporte de emulsão asfáltica)</t>
  </si>
  <si>
    <t>02.02.16
6416078</t>
  </si>
  <si>
    <t>Usinagem de concreto asfáltico - faixa c-12,5 - areia e brita comerciais (CBUQ faixa C - retirada na usina)</t>
  </si>
  <si>
    <t>02.03.01
4915626</t>
  </si>
  <si>
    <t>Selagem de trincas mecanizada em pavimento flexível com emulsão - areia comercial</t>
  </si>
  <si>
    <t>02.03.02
4915757</t>
  </si>
  <si>
    <t>Tapa buraco com pintura de ligação - demolição com serra corta piso</t>
  </si>
  <si>
    <t>02.03.03
4915703</t>
  </si>
  <si>
    <t>Correção de defeitos com mistura betuminosa</t>
  </si>
  <si>
    <t>02.03.04
4915705</t>
  </si>
  <si>
    <t>Correção de defeitos por fresagem descontínua do revestimento asfáltico - espessura de 5 cm</t>
  </si>
  <si>
    <t>02.03.05
4915655</t>
  </si>
  <si>
    <t>Fresagem contínua de revestimento asfáltico - espessura de 3 cm</t>
  </si>
  <si>
    <t>02.03.06
4915661</t>
  </si>
  <si>
    <t>Fresagem descontínua de revestimento asfáltico - espessura de 3 cm</t>
  </si>
  <si>
    <t>02.03.07
4011353</t>
  </si>
  <si>
    <t>Pintura de ligação (Exceto fornecimento e transporte de emulsão asfáltica)</t>
  </si>
  <si>
    <t>02.03.08
4011378</t>
  </si>
  <si>
    <t>Tratamento superficial duplo com banho diluído com emulsão com polímero - brita comercial (Exceto fornecimento e transporte de emulsão asfáltica)</t>
  </si>
  <si>
    <t>02.03.09
4011408</t>
  </si>
  <si>
    <t>Microrrevestimento a frio com emulsão modificada com polímero de 0,8 cm - faixa ii - brita comercial (Exceto fornecimento e transporte de emulsão asfáltica)</t>
  </si>
  <si>
    <t>02.03.10
4011410</t>
  </si>
  <si>
    <t>Microrrevestimento a frio com emulsão modificada com polímero de 1,5 cm - faixa iii - brita comercial (Exceto fornecimento e transporte de emulsão asfáltica)</t>
  </si>
  <si>
    <t>02.03.11
4011464</t>
  </si>
  <si>
    <t>02.03.12
6416078</t>
  </si>
  <si>
    <t>02.03.13
4916290</t>
  </si>
  <si>
    <t>Mistura betuminosa a frio executada em betoneira - faixa C - areia e brita comerciais (Exceto fornecimento e transporte de emulsão asfáltica)</t>
  </si>
  <si>
    <t>02.03.14
5915421</t>
  </si>
  <si>
    <t>Carga, manobra e descarga de mistura betuminosa a frio em caminhão basculante de 6 m³ - carga em usina de 60 t/h (pmf) e descarga manual</t>
  </si>
  <si>
    <t>03.01.01
4016096</t>
  </si>
  <si>
    <t>03.01.02
5914354</t>
  </si>
  <si>
    <t>03.01.03
5502978</t>
  </si>
  <si>
    <t>03.02.01
4915598</t>
  </si>
  <si>
    <t>Reconformação da plataforma</t>
  </si>
  <si>
    <t>03.03.01
5502986</t>
  </si>
  <si>
    <t>Expurgo de jazida</t>
  </si>
  <si>
    <t>03.03.02
4016096</t>
  </si>
  <si>
    <t>03.03.03
5914354</t>
  </si>
  <si>
    <t>03.03.04
5502978</t>
  </si>
  <si>
    <t>04.01.01
4915748</t>
  </si>
  <si>
    <t>Recuperação de desgaste superficial em pavimentos de concreto</t>
  </si>
  <si>
    <t>04.01.02
4915716</t>
  </si>
  <si>
    <t>Tratamento de fissuras do tipo rendilhado em pavimentos de concreto</t>
  </si>
  <si>
    <t>04.01.03
4915750</t>
  </si>
  <si>
    <t>Tratamento de fissuras transversais com abertura maior que 1,0 mm em pavimentos de concreto</t>
  </si>
  <si>
    <t>04.02.01
M0192</t>
  </si>
  <si>
    <t>Brita 2 (Para revestimento de estrada)</t>
  </si>
  <si>
    <t>04.02.02
4413942</t>
  </si>
  <si>
    <t>Espalhamento de material em bota-fora</t>
  </si>
  <si>
    <t>04.02.03
4413984</t>
  </si>
  <si>
    <t>Regularização de bota-fora com espalhamento e compactação</t>
  </si>
  <si>
    <t>05.01
5914612</t>
  </si>
  <si>
    <t>Transporte de mistura betuminosa a quente com caminhão com caçamba térmica de 6 m³ - rodovia pavimentada</t>
  </si>
  <si>
    <t>tkm</t>
  </si>
  <si>
    <t>05.02
5914374</t>
  </si>
  <si>
    <t>Transporte com caminhão basculante de 10 m³ - rodovia em revestimento primário ((Solo/Cascalho))</t>
  </si>
  <si>
    <t>05.03
5914389</t>
  </si>
  <si>
    <t>Transporte com caminhão basculante de 10 m³ - rodovia pavimentada ((Solo/Cascalho))</t>
  </si>
  <si>
    <t>05.04
5914374</t>
  </si>
  <si>
    <t>Transporte com caminhão basculante de 10 m³ - rodovia em revestimento primário (Diversos)</t>
  </si>
  <si>
    <t>05.05
5914389</t>
  </si>
  <si>
    <t>Transporte com caminhão basculante de 10 m³ - rodovia pavimentada (Diversos)</t>
  </si>
  <si>
    <t>05.06
5914389</t>
  </si>
  <si>
    <t>Transporte com caminhão basculante de 10 m³ - rodovia pavimentada (Bota-fora)</t>
  </si>
  <si>
    <t>05.07
5914479</t>
  </si>
  <si>
    <t>Transporte com caminhão carroceria de 15 t - rodovia pavimentada (Diversos)</t>
  </si>
  <si>
    <t>06.01
5213343</t>
  </si>
  <si>
    <t>Barreira de sinalização tipo I de direcionamento ou bloqueio - utilização de 150 ciclos - fornecimento, 01 implantação e 01 retirada diária</t>
  </si>
  <si>
    <t>06.02
5213346</t>
  </si>
  <si>
    <t>Barreira de sinalização tipo III de direcionamento ou bloqueio - utilização de 150 ciclos - fornecimento, 01 implantação e 01 retirada diária</t>
  </si>
  <si>
    <t>06.03
5213380</t>
  </si>
  <si>
    <t>Cavalete em polietileno zebrado com faixa refletiva e com sinalizador a led com bateria - h = 1,00 m - utilização de 600 ciclos - fornecimento, 01 implantação e 01 retirada diária</t>
  </si>
  <si>
    <t>06.04
5213835</t>
  </si>
  <si>
    <t>Cone plástico para canalização de trânsito - utilização de 150 ciclos - fornecimento, 01 implantação e 01 retirada diária</t>
  </si>
  <si>
    <t>06.05
AGM7020021</t>
  </si>
  <si>
    <t>Cavalete em polietileno zebrado com faixa refletiva - dimensões: 1,00 x 1,50 m - utilização de 600 ciclos - fornecimento, 01 implantação e 01 retirada diária</t>
  </si>
  <si>
    <t>06.06
5213383</t>
  </si>
  <si>
    <t>Cavalete em polietileno zebrado com faixa refletiva - h = 1,00 m - utilização de 600 ciclos - fornecimento, 01 implantação e 01 retirada diária</t>
  </si>
  <si>
    <t>06.07
AGM7020022</t>
  </si>
  <si>
    <t>Cavalete em polietileno zebrado com faixa refletiva - dimensões: 0,80 x 1,00 m - utilização de 600 ciclos - fornecimento, 01 implantação e 01 retirada diária</t>
  </si>
  <si>
    <t>06.08
AGM7020023</t>
  </si>
  <si>
    <t>Cavalete em polietileno zebrado com faixa refletiva - dimensões: 1,00 x 2,00 m - utilização de 600 ciclos - fornecimento, 01 implantação e 01 retirada diária</t>
  </si>
  <si>
    <t>06.09
5212560</t>
  </si>
  <si>
    <t>Placa de advertência para sinalização de obras montada em suporte metálico móvel, lado 1,00 m - utilização de 600 ciclos - fornecimento, 01 implantação e 01 retirada diária</t>
  </si>
  <si>
    <t>06.10
AGM7020024</t>
  </si>
  <si>
    <t>Placa de advertência para sinalização de obras montada em suporte metálico móvel, dimensões 0,40 x 1,20 m - utilização de 600 ciclos - fornecimento, 01 implantação e 01 retirada diária</t>
  </si>
  <si>
    <t>06.11
5212557</t>
  </si>
  <si>
    <t>Placa de regulamentação para sinalização de obras montada em suporte metálico móvel - d = 1,00 m - utilização de 600 ciclos - fornecimento, 01 implantação e 01 retirada diária</t>
  </si>
  <si>
    <t>06.12
5212558</t>
  </si>
  <si>
    <t>Placa de regulamentação para sinalização de obras montada em suporte metálico móvel, r1 lado 0,414 m - utilização de 600 ciclos - fornecimento, 01 implantação e 01 retirada diária</t>
  </si>
  <si>
    <t>06.13
5213848</t>
  </si>
  <si>
    <t>Luz de advertência e bateria para dispositivos de sinalização - utilização de 200 ciclos - fornecimento, 01 implantação e 01 retirada diária</t>
  </si>
  <si>
    <t>06.14
5213850</t>
  </si>
  <si>
    <t>Operação de sinalização por bandeirola de tecido ou com placa metálica</t>
  </si>
  <si>
    <t>h</t>
  </si>
  <si>
    <t>07.01
M1946</t>
  </si>
  <si>
    <t>Emulsão asfáltica - rr-1c</t>
  </si>
  <si>
    <t>07.02
M1950</t>
  </si>
  <si>
    <t>Emulsão asfáltica com polímero - rc-1c-e</t>
  </si>
  <si>
    <t>07.03
M1947</t>
  </si>
  <si>
    <t>Emulsão asfáltica - rm-1c</t>
  </si>
  <si>
    <t>07.04
M2092</t>
  </si>
  <si>
    <t>Emulsão asfáltica para imprimação</t>
  </si>
  <si>
    <t>07.05
M1956</t>
  </si>
  <si>
    <t>Emulsão asfáltica com polímero - rr-2c-e</t>
  </si>
  <si>
    <t>07.06
M3900</t>
  </si>
  <si>
    <t>Emulsão asfáltica com polímero - rr-1c-e</t>
  </si>
  <si>
    <t>07.07
AA000004</t>
  </si>
  <si>
    <t>Aquisição de Cimento Asfáltico de Petróleo CAP 30/45</t>
  </si>
  <si>
    <t>08.01
TA000003</t>
  </si>
  <si>
    <t>Transporte de Emulsão Asfáltica de Petróleo RR-1C</t>
  </si>
  <si>
    <t>08.02
TA000010</t>
  </si>
  <si>
    <t>Transporte de emulsão asfáltica RC-1C-E</t>
  </si>
  <si>
    <t>08.03
TA000009</t>
  </si>
  <si>
    <t>Transporte de emulsão asfáltica RM-1C</t>
  </si>
  <si>
    <t>08.04
TA000012</t>
  </si>
  <si>
    <t>Transporte de emulsão asfáltica EAI</t>
  </si>
  <si>
    <t>08.05
TA000013</t>
  </si>
  <si>
    <t>Transporte de emulsão asfáltica RR-2C-E</t>
  </si>
  <si>
    <t>08.06
TA000014</t>
  </si>
  <si>
    <t xml:space="preserve">Transporte de emulsão asfáltica RR-1C-E </t>
  </si>
  <si>
    <t>08.07
TA000004</t>
  </si>
  <si>
    <t>Transporte de Cimento Asfáltico CAP 30/45</t>
  </si>
  <si>
    <t>09.01.01
5914637</t>
  </si>
  <si>
    <t>Transporte com cavalo mecânico com semirreboque com capacidade de 20 t - rodovia pavimentada</t>
  </si>
  <si>
    <t>09.01.02
5914636</t>
  </si>
  <si>
    <t>Transporte com cavalo mecânico com semirreboque com capacidade de 20 t - rodovia em revestimento primário</t>
  </si>
  <si>
    <t>09.01.03
5914640</t>
  </si>
  <si>
    <t>Transporte com cavalo mecânico com semirreboque com capacidade de 32 t - rodovia pavimentada</t>
  </si>
  <si>
    <t>09.01.04
5914639</t>
  </si>
  <si>
    <t>Transporte com cavalo mecânico com semirreboque com capacidade de 32 t - rodovia em revestimento primário</t>
  </si>
  <si>
    <t>10.01.01.01
P9819</t>
  </si>
  <si>
    <t>Engenheiro supervisor</t>
  </si>
  <si>
    <t>10.01.01.02
AGAE9684</t>
  </si>
  <si>
    <t>Veículo leve picape 4 x 4 com capacidade de 1,10 t - 147 kW</t>
  </si>
  <si>
    <t>10.01.02.01
P9883</t>
  </si>
  <si>
    <t>Chefe do setor administrativo</t>
  </si>
  <si>
    <t>10.01.02.02
AGBE9093</t>
  </si>
  <si>
    <t>Veículo leve - 53 kW (sem motorista)</t>
  </si>
  <si>
    <t>10.01.02.03
P9806</t>
  </si>
  <si>
    <t>Auxiliar administrativo</t>
  </si>
  <si>
    <t>10.01.02.04
P9842</t>
  </si>
  <si>
    <t>Faxineiro</t>
  </si>
  <si>
    <t>10.02.01.01
P9916</t>
  </si>
  <si>
    <t>Encarregado de conservação rodoviária (Equipe de Conservação)</t>
  </si>
  <si>
    <t>10.02.01.02
P9875</t>
  </si>
  <si>
    <t>Encarregado de turma (Equipe de Conservação)</t>
  </si>
  <si>
    <t>10.02.01.03
P9827</t>
  </si>
  <si>
    <t>Vigia (Equipe de Conservação)</t>
  </si>
  <si>
    <t>10.02.01.04
AGAE9684</t>
  </si>
  <si>
    <t>Veículo leve picape 4 x 4 com capacidade de 1,10 t - 147 kW (Equipe de Conservação)</t>
  </si>
  <si>
    <t>10.02.01.05
IEQ0000039</t>
  </si>
  <si>
    <t>Miniônibus com capacidade para 30 passageiros - 111 kW (Equipe de Conservação )</t>
  </si>
  <si>
    <t>10.02.01.06
AGAE9592</t>
  </si>
  <si>
    <t>Caminhão carroceria com capacidade de 15 t - 188 kW</t>
  </si>
  <si>
    <t>10.02.01.07
B.QUIMICO</t>
  </si>
  <si>
    <t>Banheiro Químico com Limpeza Semanal</t>
  </si>
  <si>
    <t>10.02.02.01
P9876</t>
  </si>
  <si>
    <t>Técnico de segurança do trabalho</t>
  </si>
  <si>
    <t>10.03.01.01</t>
  </si>
  <si>
    <t>10.03.01.01.01
P9858</t>
  </si>
  <si>
    <t>Laboratorista</t>
  </si>
  <si>
    <t>10.03.01.01.02
P9833</t>
  </si>
  <si>
    <t>Auxiliar de laboratório</t>
  </si>
  <si>
    <t>10.03.01.01.03
AGE9125</t>
  </si>
  <si>
    <t>Van furgão a diesel - 93 kW</t>
  </si>
  <si>
    <t>eq.mês</t>
  </si>
  <si>
    <t>10.03.01.02.01
P9858</t>
  </si>
  <si>
    <t>10.03.01.02.02
P9833</t>
  </si>
  <si>
    <t>10.03.01.02.03
AGE9125</t>
  </si>
  <si>
    <t>10.03.01.03</t>
  </si>
  <si>
    <t>10.03.01.03.01
P9858</t>
  </si>
  <si>
    <t>10.03.01.03.02
P9833</t>
  </si>
  <si>
    <t>10.03.01.03.03
AGE9125</t>
  </si>
  <si>
    <t>Manutenção de Canteiro de Obra e Acampamento</t>
  </si>
  <si>
    <t>10.04.01
AGA8520002</t>
  </si>
  <si>
    <t>10.05.01
AGS00006</t>
  </si>
  <si>
    <t>Despesas diversas (5,00% sobre a administração local)</t>
  </si>
  <si>
    <t>M2092</t>
  </si>
  <si>
    <t>Código</t>
  </si>
  <si>
    <t>M1946</t>
  </si>
  <si>
    <t>M3900</t>
  </si>
  <si>
    <t>M1956</t>
  </si>
  <si>
    <t>M1950</t>
  </si>
  <si>
    <t>M1947</t>
  </si>
  <si>
    <t>M0192</t>
  </si>
  <si>
    <t>Curva ABC</t>
  </si>
  <si>
    <t>05.02</t>
  </si>
  <si>
    <t>05.05</t>
  </si>
  <si>
    <t>07.07</t>
  </si>
  <si>
    <t>07.02</t>
  </si>
  <si>
    <t>05.01</t>
  </si>
  <si>
    <t>05.03</t>
  </si>
  <si>
    <t>01.01</t>
  </si>
  <si>
    <t>03.01.03</t>
  </si>
  <si>
    <t>02.01.01</t>
  </si>
  <si>
    <t>03.02.01</t>
  </si>
  <si>
    <t>03.01.02</t>
  </si>
  <si>
    <t>02.02.05</t>
  </si>
  <si>
    <t>02.03.12</t>
  </si>
  <si>
    <t>03.03.04</t>
  </si>
  <si>
    <t>02.03.10</t>
  </si>
  <si>
    <t>04.02.01</t>
  </si>
  <si>
    <t>10.02.01.05</t>
  </si>
  <si>
    <t>03.01.01</t>
  </si>
  <si>
    <t>03.03.03</t>
  </si>
  <si>
    <t>08.07</t>
  </si>
  <si>
    <t>02.02.16</t>
  </si>
  <si>
    <t>05.04</t>
  </si>
  <si>
    <t>10.02.01.06</t>
  </si>
  <si>
    <t>03.03.02</t>
  </si>
  <si>
    <t>08.02</t>
  </si>
  <si>
    <t>02.01.03</t>
  </si>
  <si>
    <t>10.01.01.01</t>
  </si>
  <si>
    <t>02.03.02</t>
  </si>
  <si>
    <t>05.06</t>
  </si>
  <si>
    <t>10.02.01.03</t>
  </si>
  <si>
    <t>09.01.01</t>
  </si>
  <si>
    <t>02.02.12</t>
  </si>
  <si>
    <t>09.01.03</t>
  </si>
  <si>
    <t>07.01</t>
  </si>
  <si>
    <t>02.03.09</t>
  </si>
  <si>
    <t>02.02.11</t>
  </si>
  <si>
    <t>02.02.10</t>
  </si>
  <si>
    <t>02.03.07</t>
  </si>
  <si>
    <t>07.04</t>
  </si>
  <si>
    <t>07.05</t>
  </si>
  <si>
    <t>02.02.04</t>
  </si>
  <si>
    <t>10.05.01</t>
  </si>
  <si>
    <t>02.03.05</t>
  </si>
  <si>
    <t>02.02.02</t>
  </si>
  <si>
    <t>10.02.01.02</t>
  </si>
  <si>
    <t>10.01.01.02</t>
  </si>
  <si>
    <t>10.02.01.04</t>
  </si>
  <si>
    <t>02.02.13</t>
  </si>
  <si>
    <t>02.03.11</t>
  </si>
  <si>
    <t>09.01.04</t>
  </si>
  <si>
    <t>04.02.02</t>
  </si>
  <si>
    <t>10.04.01</t>
  </si>
  <si>
    <t>02.03.06</t>
  </si>
  <si>
    <t>09.01.02</t>
  </si>
  <si>
    <t>10.02.01.01</t>
  </si>
  <si>
    <t>02.03.04</t>
  </si>
  <si>
    <t>10.01.02.01</t>
  </si>
  <si>
    <t>02.02.09</t>
  </si>
  <si>
    <t>10.02.02.01</t>
  </si>
  <si>
    <t>02.02.03</t>
  </si>
  <si>
    <t>06.14</t>
  </si>
  <si>
    <t>02.02.15</t>
  </si>
  <si>
    <t>04.01.01</t>
  </si>
  <si>
    <t>02.02.08</t>
  </si>
  <si>
    <t>02.03.03</t>
  </si>
  <si>
    <t>01.02</t>
  </si>
  <si>
    <t>02.01.02</t>
  </si>
  <si>
    <t>02.02.01</t>
  </si>
  <si>
    <t>02.02.14</t>
  </si>
  <si>
    <t>10.01.02.03</t>
  </si>
  <si>
    <t>06.04</t>
  </si>
  <si>
    <t>02.03.08</t>
  </si>
  <si>
    <t>10.01.02.04</t>
  </si>
  <si>
    <t>02.02.07</t>
  </si>
  <si>
    <t>10.03.01.01.02</t>
  </si>
  <si>
    <t>08.04</t>
  </si>
  <si>
    <t>07.03</t>
  </si>
  <si>
    <t>08.01</t>
  </si>
  <si>
    <t>10.03.01.02.03</t>
  </si>
  <si>
    <t>10.01.02.02</t>
  </si>
  <si>
    <t>01.05</t>
  </si>
  <si>
    <t>01.06</t>
  </si>
  <si>
    <t>10.03.01.01.01</t>
  </si>
  <si>
    <t>02.02.06</t>
  </si>
  <si>
    <t>08.05</t>
  </si>
  <si>
    <t>05.07</t>
  </si>
  <si>
    <t>10.03.01.02.02</t>
  </si>
  <si>
    <t>02.03.13</t>
  </si>
  <si>
    <t>04.02.03</t>
  </si>
  <si>
    <t>04.01.03</t>
  </si>
  <si>
    <t>10.03.01.02.01</t>
  </si>
  <si>
    <t>06.01</t>
  </si>
  <si>
    <t>06.11</t>
  </si>
  <si>
    <t>06.09</t>
  </si>
  <si>
    <t>08.03</t>
  </si>
  <si>
    <t>01.03</t>
  </si>
  <si>
    <t>01.04</t>
  </si>
  <si>
    <t>02.03.01</t>
  </si>
  <si>
    <t>01.07</t>
  </si>
  <si>
    <t>04.01.02</t>
  </si>
  <si>
    <t>02.03.14</t>
  </si>
  <si>
    <t>10.03.01.03.02</t>
  </si>
  <si>
    <t>06.02</t>
  </si>
  <si>
    <t>06.10</t>
  </si>
  <si>
    <t>10.03.01.03.01</t>
  </si>
  <si>
    <t>06.03</t>
  </si>
  <si>
    <t>07.06</t>
  </si>
  <si>
    <t>06.05</t>
  </si>
  <si>
    <t>06.13</t>
  </si>
  <si>
    <t>06.08</t>
  </si>
  <si>
    <t>06.12</t>
  </si>
  <si>
    <t>08.06</t>
  </si>
  <si>
    <t>06.06</t>
  </si>
  <si>
    <t>03.03.01</t>
  </si>
  <si>
    <t>06.07</t>
  </si>
  <si>
    <t>01.09</t>
  </si>
  <si>
    <t>01.08</t>
  </si>
  <si>
    <t>10.02.01.07</t>
  </si>
  <si>
    <t>AA000004</t>
  </si>
  <si>
    <t>AGM3010009</t>
  </si>
  <si>
    <t>CANTALOJ</t>
  </si>
  <si>
    <t>IEQ0000039</t>
  </si>
  <si>
    <t>TA000004</t>
  </si>
  <si>
    <t>AGAE9592</t>
  </si>
  <si>
    <t>TA000010</t>
  </si>
  <si>
    <t>P9819</t>
  </si>
  <si>
    <t>P9827</t>
  </si>
  <si>
    <t>AGMAPTÉC</t>
  </si>
  <si>
    <t>AGM6000014</t>
  </si>
  <si>
    <t>AGS00006</t>
  </si>
  <si>
    <t>AGM6000012</t>
  </si>
  <si>
    <t>P9875</t>
  </si>
  <si>
    <t>AGAE9684</t>
  </si>
  <si>
    <t>AGA8520002</t>
  </si>
  <si>
    <t>P9916</t>
  </si>
  <si>
    <t>P9883</t>
  </si>
  <si>
    <t>P9876</t>
  </si>
  <si>
    <t>AGE9125</t>
  </si>
  <si>
    <t>AGM6000011</t>
  </si>
  <si>
    <t>P9806</t>
  </si>
  <si>
    <t>P9842</t>
  </si>
  <si>
    <t>P9833</t>
  </si>
  <si>
    <t>TA000012</t>
  </si>
  <si>
    <t>TA000003</t>
  </si>
  <si>
    <t>AGBE9093</t>
  </si>
  <si>
    <t>COMP03</t>
  </si>
  <si>
    <t>COMP04</t>
  </si>
  <si>
    <t>P9858</t>
  </si>
  <si>
    <t>TA000013</t>
  </si>
  <si>
    <t>TA000009</t>
  </si>
  <si>
    <t>AGR000004</t>
  </si>
  <si>
    <t>AGR000005</t>
  </si>
  <si>
    <t>AGMBONECO</t>
  </si>
  <si>
    <t>AGM7020025</t>
  </si>
  <si>
    <t>AGM7020024</t>
  </si>
  <si>
    <t>AGM7020021</t>
  </si>
  <si>
    <t>AGM7020023</t>
  </si>
  <si>
    <t>TA000014</t>
  </si>
  <si>
    <t>AGM7020022</t>
  </si>
  <si>
    <t>B.QUIMICO</t>
  </si>
  <si>
    <t>Peso</t>
  </si>
  <si>
    <t>Peso Acumulado</t>
  </si>
  <si>
    <t>05.05, 05.03, 05.06</t>
  </si>
  <si>
    <t>03.01.03, 03.03.04, 02.02.08</t>
  </si>
  <si>
    <t>03.01.02, 03.03.03, 02.02.07</t>
  </si>
  <si>
    <t>02.03.12, 02.02.16, 02.01.03</t>
  </si>
  <si>
    <t>10.01.01.02, 10.02.01.04</t>
  </si>
  <si>
    <t>10.03.01.01, 10.03.01.02.03, 10.03.01.03</t>
  </si>
  <si>
    <t>10.03.01.01.02, 10.03.01.02.02, 10.03.01.03.02</t>
  </si>
  <si>
    <t>10.03.01.01.01, 10.03.01.02.01, 10.03.01.03.01</t>
  </si>
  <si>
    <t>05.02, 05.04</t>
  </si>
  <si>
    <t>03.01.01, 03.03.02, 02.02.06</t>
  </si>
  <si>
    <t>02.03.07, 02.02.14</t>
  </si>
  <si>
    <t>02.03.11, 02.02.15</t>
  </si>
  <si>
    <t>Canteiro - Conserva rodoviária</t>
  </si>
  <si>
    <t>Placa para sinalização de obras montada em cavalete metálico - 1,50 x 1,00 m - utilização de 600 ciclos - fornecimento, 01 implantação e 01 retirada diária</t>
  </si>
  <si>
    <t>Placa para sinalização de obras montada em cavalete metálico - 2,00 x 1,00 m - utilização de 600 ciclos - fornecimento, 01 implantação e 01 retirada diária</t>
  </si>
  <si>
    <t>Placa para sinalização de obras montada em cavalete metálico - 1,00 x 1,00 m - utilização de 600 ciclos - fornecimento, 01 implantação e 01 retirada diária</t>
  </si>
  <si>
    <t>Placa para sinalização de obras montada em cavalete metálico - 1,00 x 0,80 m - utilização de 600 ciclos - fornecimento, 01 implantação e 01 retirada diária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</si>
</sst>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##,##0.000"/>
    <numFmt numFmtId="165" formatCode="###,##0.00"/>
    <numFmt numFmtId="166" formatCode="0.000%"/>
  </numFmts>
  <fonts count="8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  <font>
      <sz val="10"/>
      <name val="Arial"/>
      <family val="2"/>
    </font>
    <font>
      <b/>
      <sz val="11"/>
      <name val="Heveltica"/>
    </font>
    <font>
      <b/>
      <sz val="14"/>
      <name val="Heveltica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FFFFD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65">
    <xf numFmtId="0" fontId="0" fillId="0" borderId="0" xfId="0" applyProtection="1"/>
    <xf numFmtId="0" fontId="3" fillId="0" borderId="1" xfId="0" applyFont="1" applyBorder="1" applyAlignment="1" applyProtection="1">
      <alignment horizontal="right" vertical="center"/>
    </xf>
    <xf numFmtId="0" fontId="3" fillId="0" borderId="2" xfId="0" applyFont="1" applyBorder="1" applyAlignment="1" applyProtection="1">
      <alignment horizontal="right" vertical="center"/>
    </xf>
    <xf numFmtId="0" fontId="3" fillId="0" borderId="3" xfId="0" applyFont="1" applyBorder="1" applyAlignment="1" applyProtection="1">
      <alignment horizontal="left" vertical="center"/>
    </xf>
    <xf numFmtId="0" fontId="3" fillId="0" borderId="5" xfId="0" applyFont="1" applyBorder="1" applyAlignment="1" applyProtection="1">
      <alignment horizontal="left" vertical="center" wrapText="1"/>
    </xf>
    <xf numFmtId="0" fontId="3" fillId="0" borderId="6" xfId="0" applyFont="1" applyBorder="1" applyAlignment="1" applyProtection="1">
      <alignment horizontal="left" vertical="center"/>
    </xf>
    <xf numFmtId="0" fontId="3" fillId="0" borderId="6" xfId="0" applyFont="1" applyBorder="1" applyProtection="1"/>
    <xf numFmtId="165" fontId="3" fillId="0" borderId="6" xfId="0" applyNumberFormat="1" applyFont="1" applyBorder="1" applyAlignment="1" applyProtection="1">
      <alignment horizontal="right" vertical="center"/>
    </xf>
    <xf numFmtId="0" fontId="0" fillId="0" borderId="6" xfId="0" applyBorder="1" applyProtection="1"/>
    <xf numFmtId="0" fontId="0" fillId="0" borderId="5" xfId="0" applyBorder="1" applyProtection="1"/>
    <xf numFmtId="0" fontId="3" fillId="0" borderId="4" xfId="0" applyFont="1" applyBorder="1" applyAlignment="1" applyProtection="1">
      <alignment horizontal="left" vertical="center"/>
    </xf>
    <xf numFmtId="0" fontId="3" fillId="0" borderId="4" xfId="0" applyFont="1" applyBorder="1" applyAlignment="1" applyProtection="1">
      <alignment vertical="center" wrapText="1"/>
    </xf>
    <xf numFmtId="0" fontId="3" fillId="2" borderId="5" xfId="0" applyFont="1" applyFill="1" applyBorder="1" applyAlignment="1" applyProtection="1">
      <alignment horizontal="left" vertical="center" wrapText="1"/>
    </xf>
    <xf numFmtId="0" fontId="3" fillId="2" borderId="6" xfId="0" applyFont="1" applyFill="1" applyBorder="1" applyAlignment="1" applyProtection="1">
      <alignment horizontal="left" vertical="center" wrapText="1"/>
    </xf>
    <xf numFmtId="0" fontId="4" fillId="2" borderId="6" xfId="0" applyFont="1" applyFill="1" applyBorder="1" applyAlignment="1" applyProtection="1">
      <alignment horizontal="left" vertical="center" wrapText="1"/>
    </xf>
    <xf numFmtId="0" fontId="4" fillId="2" borderId="6" xfId="0" applyFont="1" applyFill="1" applyBorder="1" applyAlignment="1" applyProtection="1">
      <alignment horizontal="right" vertical="center"/>
    </xf>
    <xf numFmtId="164" fontId="4" fillId="2" borderId="6" xfId="0" applyNumberFormat="1" applyFont="1" applyFill="1" applyBorder="1" applyAlignment="1" applyProtection="1">
      <alignment horizontal="right" vertical="center"/>
    </xf>
    <xf numFmtId="165" fontId="4" fillId="2" borderId="6" xfId="0" applyNumberFormat="1" applyFont="1" applyFill="1" applyBorder="1" applyAlignment="1" applyProtection="1">
      <alignment horizontal="right" vertical="center"/>
    </xf>
    <xf numFmtId="166" fontId="4" fillId="2" borderId="6" xfId="1" applyNumberFormat="1" applyFont="1" applyFill="1" applyBorder="1" applyAlignment="1" applyProtection="1">
      <alignment horizontal="right" vertical="center"/>
    </xf>
    <xf numFmtId="0" fontId="3" fillId="3" borderId="6" xfId="0" applyFont="1" applyFill="1" applyBorder="1" applyAlignment="1" applyProtection="1">
      <alignment horizontal="left" vertical="center" wrapText="1"/>
    </xf>
    <xf numFmtId="0" fontId="4" fillId="3" borderId="6" xfId="0" applyFont="1" applyFill="1" applyBorder="1" applyAlignment="1" applyProtection="1">
      <alignment horizontal="left" vertical="center" wrapText="1"/>
    </xf>
    <xf numFmtId="0" fontId="4" fillId="3" borderId="6" xfId="0" applyFont="1" applyFill="1" applyBorder="1" applyAlignment="1" applyProtection="1">
      <alignment horizontal="right" vertical="center"/>
    </xf>
    <xf numFmtId="164" fontId="4" fillId="3" borderId="6" xfId="0" applyNumberFormat="1" applyFont="1" applyFill="1" applyBorder="1" applyAlignment="1" applyProtection="1">
      <alignment horizontal="right" vertical="center"/>
    </xf>
    <xf numFmtId="165" fontId="4" fillId="3" borderId="6" xfId="0" applyNumberFormat="1" applyFont="1" applyFill="1" applyBorder="1" applyAlignment="1" applyProtection="1">
      <alignment horizontal="right" vertical="center"/>
    </xf>
    <xf numFmtId="166" fontId="4" fillId="3" borderId="6" xfId="1" applyNumberFormat="1" applyFont="1" applyFill="1" applyBorder="1" applyAlignment="1" applyProtection="1">
      <alignment horizontal="right" vertical="center"/>
    </xf>
    <xf numFmtId="0" fontId="3" fillId="4" borderId="6" xfId="0" applyFont="1" applyFill="1" applyBorder="1" applyAlignment="1" applyProtection="1">
      <alignment horizontal="left" vertical="center"/>
    </xf>
    <xf numFmtId="0" fontId="3" fillId="4" borderId="6" xfId="0" applyFont="1" applyFill="1" applyBorder="1" applyAlignment="1" applyProtection="1">
      <alignment horizontal="left" vertical="center" wrapText="1"/>
    </xf>
    <xf numFmtId="0" fontId="4" fillId="4" borderId="6" xfId="0" applyFont="1" applyFill="1" applyBorder="1" applyAlignment="1" applyProtection="1">
      <alignment horizontal="left" vertical="center" wrapText="1"/>
    </xf>
    <xf numFmtId="0" fontId="4" fillId="4" borderId="6" xfId="0" applyFont="1" applyFill="1" applyBorder="1" applyAlignment="1" applyProtection="1">
      <alignment horizontal="right" vertical="center"/>
    </xf>
    <xf numFmtId="164" fontId="4" fillId="4" borderId="6" xfId="0" applyNumberFormat="1" applyFont="1" applyFill="1" applyBorder="1" applyAlignment="1" applyProtection="1">
      <alignment horizontal="right" vertical="center"/>
    </xf>
    <xf numFmtId="165" fontId="4" fillId="4" borderId="6" xfId="0" applyNumberFormat="1" applyFont="1" applyFill="1" applyBorder="1" applyAlignment="1" applyProtection="1">
      <alignment horizontal="right" vertical="center"/>
    </xf>
    <xf numFmtId="166" fontId="4" fillId="4" borderId="6" xfId="1" applyNumberFormat="1" applyFont="1" applyFill="1" applyBorder="1" applyAlignment="1" applyProtection="1">
      <alignment horizontal="right" vertical="center"/>
    </xf>
    <xf numFmtId="0" fontId="3" fillId="0" borderId="5" xfId="0" applyFont="1" applyBorder="1" applyAlignment="1" applyProtection="1">
      <alignment horizontal="left" vertical="center"/>
    </xf>
    <xf numFmtId="0" fontId="3" fillId="0" borderId="3" xfId="0" applyFont="1" applyBorder="1" applyAlignment="1" applyProtection="1">
      <alignment horizontal="center" vertical="center"/>
    </xf>
    <xf numFmtId="0" fontId="3" fillId="0" borderId="3" xfId="0" applyFont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/>
    </xf>
    <xf numFmtId="164" fontId="4" fillId="2" borderId="3" xfId="0" applyNumberFormat="1" applyFont="1" applyFill="1" applyBorder="1" applyAlignment="1" applyProtection="1">
      <alignment horizontal="center" vertical="center"/>
    </xf>
    <xf numFmtId="165" fontId="4" fillId="2" borderId="3" xfId="0" applyNumberFormat="1" applyFont="1" applyFill="1" applyBorder="1" applyAlignment="1" applyProtection="1">
      <alignment horizontal="center" vertical="center"/>
    </xf>
    <xf numFmtId="166" fontId="4" fillId="2" borderId="3" xfId="1" applyNumberFormat="1" applyFont="1" applyFill="1" applyBorder="1" applyAlignment="1" applyProtection="1">
      <alignment horizontal="center" vertical="center"/>
    </xf>
    <xf numFmtId="0" fontId="3" fillId="3" borderId="3" xfId="0" applyFont="1" applyFill="1" applyBorder="1" applyAlignment="1" applyProtection="1">
      <alignment horizontal="center" vertical="center" wrapText="1"/>
    </xf>
    <xf numFmtId="0" fontId="4" fillId="3" borderId="3" xfId="0" applyFont="1" applyFill="1" applyBorder="1" applyAlignment="1" applyProtection="1">
      <alignment horizontal="center" vertical="center" wrapText="1"/>
    </xf>
    <xf numFmtId="0" fontId="4" fillId="3" borderId="3" xfId="0" applyFont="1" applyFill="1" applyBorder="1" applyAlignment="1" applyProtection="1">
      <alignment horizontal="center" vertical="center"/>
    </xf>
    <xf numFmtId="164" fontId="4" fillId="3" borderId="3" xfId="0" applyNumberFormat="1" applyFont="1" applyFill="1" applyBorder="1" applyAlignment="1" applyProtection="1">
      <alignment horizontal="center" vertical="center"/>
    </xf>
    <xf numFmtId="165" fontId="4" fillId="3" borderId="3" xfId="0" applyNumberFormat="1" applyFont="1" applyFill="1" applyBorder="1" applyAlignment="1" applyProtection="1">
      <alignment horizontal="center" vertical="center"/>
    </xf>
    <xf numFmtId="166" fontId="4" fillId="3" borderId="3" xfId="1" applyNumberFormat="1" applyFont="1" applyFill="1" applyBorder="1" applyAlignment="1" applyProtection="1">
      <alignment horizontal="center" vertical="center"/>
    </xf>
    <xf numFmtId="0" fontId="3" fillId="4" borderId="3" xfId="0" applyFont="1" applyFill="1" applyBorder="1" applyAlignment="1" applyProtection="1">
      <alignment horizontal="center" vertical="center"/>
    </xf>
    <xf numFmtId="0" fontId="3" fillId="4" borderId="3" xfId="0" applyFont="1" applyFill="1" applyBorder="1" applyAlignment="1" applyProtection="1">
      <alignment horizontal="center" vertical="center" wrapText="1"/>
    </xf>
    <xf numFmtId="0" fontId="4" fillId="4" borderId="3" xfId="0" applyFont="1" applyFill="1" applyBorder="1" applyAlignment="1" applyProtection="1">
      <alignment horizontal="center" vertical="center" wrapText="1"/>
    </xf>
    <xf numFmtId="0" fontId="4" fillId="4" borderId="3" xfId="0" applyFont="1" applyFill="1" applyBorder="1" applyAlignment="1" applyProtection="1">
      <alignment horizontal="center" vertical="center"/>
    </xf>
    <xf numFmtId="164" fontId="4" fillId="4" borderId="3" xfId="0" applyNumberFormat="1" applyFont="1" applyFill="1" applyBorder="1" applyAlignment="1" applyProtection="1">
      <alignment horizontal="center" vertical="center"/>
    </xf>
    <xf numFmtId="165" fontId="4" fillId="4" borderId="3" xfId="0" applyNumberFormat="1" applyFont="1" applyFill="1" applyBorder="1" applyAlignment="1" applyProtection="1">
      <alignment horizontal="center" vertical="center"/>
    </xf>
    <xf numFmtId="166" fontId="4" fillId="4" borderId="3" xfId="1" applyNumberFormat="1" applyFont="1" applyFill="1" applyBorder="1" applyAlignment="1" applyProtection="1">
      <alignment horizontal="center" vertical="center"/>
    </xf>
    <xf numFmtId="0" fontId="0" fillId="5" borderId="0" xfId="0" applyFill="1" applyProtection="1"/>
    <xf numFmtId="165" fontId="3" fillId="0" borderId="3" xfId="0" applyNumberFormat="1" applyFont="1" applyBorder="1" applyAlignment="1" applyProtection="1">
      <alignment horizontal="center" vertical="center"/>
    </xf>
    <xf numFmtId="0" fontId="0" fillId="0" borderId="3" xfId="0" applyBorder="1" applyProtection="1"/>
    <xf numFmtId="0" fontId="1" fillId="5" borderId="0" xfId="0" applyFont="1" applyFill="1" applyAlignment="1" applyProtection="1">
      <alignment horizontal="center" vertical="center" wrapText="1"/>
    </xf>
    <xf numFmtId="0" fontId="7" fillId="5" borderId="0" xfId="0" applyFont="1" applyFill="1" applyAlignment="1" applyProtection="1">
      <alignment horizontal="center" vertical="center" wrapText="1"/>
    </xf>
    <xf numFmtId="0" fontId="4" fillId="0" borderId="3" xfId="0" applyFont="1" applyBorder="1" applyAlignment="1" applyProtection="1">
      <alignment horizontal="left" vertical="center" wrapText="1"/>
    </xf>
    <xf numFmtId="0" fontId="4" fillId="5" borderId="0" xfId="0" applyFont="1" applyFill="1" applyBorder="1" applyAlignment="1" applyProtection="1">
      <alignment horizontal="left" vertical="top" wrapText="1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6" fillId="0" borderId="0" xfId="0" applyFont="1" applyBorder="1" applyAlignment="1" applyProtection="1">
      <alignment horizontal="center" vertical="center" wrapText="1"/>
    </xf>
    <xf numFmtId="0" fontId="4" fillId="0" borderId="0" xfId="0" applyFont="1" applyBorder="1" applyAlignment="1" applyProtection="1">
      <alignment horizontal="left" vertical="top" wrapText="1"/>
    </xf>
  </cellXfs>
  <cellStyles count="2">
    <cellStyle name="Normal" xfId="0" builtinId="0"/>
    <cellStyle name="Porcentagem" xfId="1" builtinId="5"/>
  </cellStyles>
  <dxfs count="4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3"/>
  <sheetViews>
    <sheetView tabSelected="1" view="pageBreakPreview" topLeftCell="B1" zoomScale="90" zoomScaleNormal="100" zoomScaleSheetLayoutView="90" workbookViewId="0">
      <selection activeCell="R7" sqref="R7"/>
    </sheetView>
  </sheetViews>
  <sheetFormatPr defaultRowHeight="12.75"/>
  <cols>
    <col min="1" max="1" width="4.42578125" hidden="1" customWidth="1"/>
    <col min="2" max="2" width="15.140625" customWidth="1"/>
    <col min="3" max="3" width="19" customWidth="1"/>
    <col min="4" max="4" width="64.28515625" customWidth="1"/>
    <col min="5" max="5" width="9.85546875" customWidth="1"/>
    <col min="6" max="6" width="19.42578125" customWidth="1"/>
    <col min="7" max="7" width="17.140625" customWidth="1"/>
    <col min="8" max="8" width="16" customWidth="1"/>
    <col min="9" max="9" width="20.7109375" customWidth="1"/>
    <col min="10" max="11" width="12.140625" customWidth="1"/>
  </cols>
  <sheetData>
    <row r="1" spans="1:11" ht="12.6" customHeight="1">
      <c r="A1" s="57" t="s">
        <v>0</v>
      </c>
      <c r="B1" s="57"/>
      <c r="C1" s="57"/>
      <c r="D1" s="57"/>
      <c r="E1" s="57"/>
      <c r="F1" s="57"/>
      <c r="G1" s="57"/>
      <c r="H1" s="57"/>
      <c r="I1" s="57"/>
      <c r="J1" s="57"/>
      <c r="K1" s="57"/>
    </row>
    <row r="2" spans="1:11" ht="12.6" customHeight="1">
      <c r="A2" s="57" t="s">
        <v>1</v>
      </c>
      <c r="B2" s="57"/>
      <c r="C2" s="57"/>
      <c r="D2" s="57"/>
      <c r="E2" s="57"/>
      <c r="F2" s="57"/>
      <c r="G2" s="57"/>
      <c r="H2" s="57"/>
      <c r="I2" s="57"/>
      <c r="J2" s="57"/>
      <c r="K2" s="57"/>
    </row>
    <row r="3" spans="1:11" ht="11.25" customHeight="1">
      <c r="A3" s="57" t="s">
        <v>2</v>
      </c>
      <c r="B3" s="57"/>
      <c r="C3" s="57"/>
      <c r="D3" s="57"/>
      <c r="E3" s="57"/>
      <c r="F3" s="57"/>
      <c r="G3" s="57"/>
      <c r="H3" s="57"/>
      <c r="I3" s="57"/>
      <c r="J3" s="57"/>
      <c r="K3" s="57"/>
    </row>
    <row r="4" spans="1:11" ht="24.75" customHeight="1">
      <c r="A4" s="58" t="s">
        <v>268</v>
      </c>
      <c r="B4" s="58"/>
      <c r="C4" s="58"/>
      <c r="D4" s="58"/>
      <c r="E4" s="58"/>
      <c r="F4" s="58"/>
      <c r="G4" s="58"/>
      <c r="H4" s="58"/>
      <c r="I4" s="58"/>
      <c r="J4" s="58"/>
      <c r="K4" s="58"/>
    </row>
    <row r="5" spans="1:11">
      <c r="A5" s="54"/>
      <c r="B5" s="54"/>
      <c r="C5" s="60"/>
      <c r="D5" s="60"/>
      <c r="E5" s="60"/>
      <c r="F5" s="60"/>
      <c r="G5" s="60"/>
      <c r="H5" s="60"/>
      <c r="I5" s="60"/>
      <c r="J5" s="54"/>
      <c r="K5" s="54"/>
    </row>
    <row r="6" spans="1:11" ht="21" customHeight="1">
      <c r="A6" s="1" t="s">
        <v>3</v>
      </c>
      <c r="B6" s="33" t="s">
        <v>3</v>
      </c>
      <c r="C6" s="59" t="s">
        <v>4</v>
      </c>
      <c r="D6" s="59"/>
      <c r="E6" s="59"/>
      <c r="F6" s="59"/>
      <c r="G6" s="59"/>
      <c r="H6" s="59"/>
      <c r="I6" s="59"/>
      <c r="J6" s="59"/>
      <c r="K6" s="59"/>
    </row>
    <row r="7" spans="1:11" ht="15" customHeight="1">
      <c r="A7" s="2" t="s">
        <v>5</v>
      </c>
      <c r="B7" s="33" t="s">
        <v>5</v>
      </c>
      <c r="C7" s="59" t="s">
        <v>6</v>
      </c>
      <c r="D7" s="59"/>
      <c r="E7" s="59"/>
      <c r="F7" s="59"/>
      <c r="G7" s="59"/>
      <c r="H7" s="59"/>
      <c r="I7" s="59"/>
      <c r="J7" s="59"/>
      <c r="K7" s="59"/>
    </row>
    <row r="8" spans="1:11" ht="14.25" customHeight="1">
      <c r="A8" s="2" t="s">
        <v>7</v>
      </c>
      <c r="B8" s="33" t="s">
        <v>7</v>
      </c>
      <c r="C8" s="59" t="s">
        <v>8</v>
      </c>
      <c r="D8" s="59"/>
      <c r="E8" s="59"/>
      <c r="F8" s="59"/>
      <c r="G8" s="59"/>
      <c r="H8" s="59"/>
      <c r="I8" s="59"/>
      <c r="J8" s="59"/>
      <c r="K8" s="59"/>
    </row>
    <row r="9" spans="1:11" ht="12.75" customHeight="1">
      <c r="A9" s="2" t="s">
        <v>9</v>
      </c>
      <c r="B9" s="33" t="s">
        <v>9</v>
      </c>
      <c r="C9" s="59" t="s">
        <v>10</v>
      </c>
      <c r="D9" s="59"/>
      <c r="E9" s="59"/>
      <c r="F9" s="59"/>
      <c r="G9" s="59"/>
      <c r="H9" s="59"/>
      <c r="I9" s="59"/>
      <c r="J9" s="59"/>
      <c r="K9" s="59"/>
    </row>
    <row r="10" spans="1:11" ht="14.25" customHeight="1">
      <c r="A10" s="2" t="s">
        <v>11</v>
      </c>
      <c r="B10" s="33" t="s">
        <v>11</v>
      </c>
      <c r="C10" s="59" t="s">
        <v>12</v>
      </c>
      <c r="D10" s="59"/>
      <c r="E10" s="59"/>
      <c r="F10" s="59"/>
      <c r="G10" s="59"/>
      <c r="H10" s="59"/>
      <c r="I10" s="59"/>
      <c r="J10" s="59"/>
      <c r="K10" s="59"/>
    </row>
    <row r="11" spans="1:11" ht="15.75" customHeight="1">
      <c r="A11" s="2" t="s">
        <v>13</v>
      </c>
      <c r="B11" s="33" t="s">
        <v>13</v>
      </c>
      <c r="C11" s="59" t="s">
        <v>14</v>
      </c>
      <c r="D11" s="59"/>
      <c r="E11" s="59"/>
      <c r="F11" s="59"/>
      <c r="G11" s="59"/>
      <c r="H11" s="59"/>
      <c r="I11" s="59"/>
      <c r="J11" s="59"/>
      <c r="K11" s="59"/>
    </row>
    <row r="12" spans="1:11" ht="25.5" customHeight="1">
      <c r="A12" s="32" t="s">
        <v>15</v>
      </c>
      <c r="B12" s="33" t="s">
        <v>15</v>
      </c>
      <c r="C12" s="33" t="s">
        <v>261</v>
      </c>
      <c r="D12" s="34" t="s">
        <v>16</v>
      </c>
      <c r="E12" s="34" t="s">
        <v>17</v>
      </c>
      <c r="F12" s="34" t="s">
        <v>18</v>
      </c>
      <c r="G12" s="34" t="s">
        <v>19</v>
      </c>
      <c r="H12" s="34" t="s">
        <v>20</v>
      </c>
      <c r="I12" s="34" t="s">
        <v>21</v>
      </c>
      <c r="J12" s="34" t="s">
        <v>429</v>
      </c>
      <c r="K12" s="34" t="s">
        <v>430</v>
      </c>
    </row>
    <row r="13" spans="1:11" ht="33" customHeight="1">
      <c r="A13" s="12" t="s">
        <v>136</v>
      </c>
      <c r="B13" s="35" t="s">
        <v>439</v>
      </c>
      <c r="C13" s="35">
        <v>5914374</v>
      </c>
      <c r="D13" s="36" t="s">
        <v>137</v>
      </c>
      <c r="E13" s="37" t="s">
        <v>135</v>
      </c>
      <c r="F13" s="38">
        <v>28273902.444000002</v>
      </c>
      <c r="G13" s="39">
        <v>1.03</v>
      </c>
      <c r="H13" s="39">
        <v>1.33</v>
      </c>
      <c r="I13" s="39">
        <v>37604290.240000002</v>
      </c>
      <c r="J13" s="40">
        <f>I13/$I$113</f>
        <v>0.20746376260196064</v>
      </c>
      <c r="K13" s="40">
        <f>J13</f>
        <v>0.20746376260196064</v>
      </c>
    </row>
    <row r="14" spans="1:11" ht="33" customHeight="1">
      <c r="A14" s="12" t="s">
        <v>142</v>
      </c>
      <c r="B14" s="35" t="s">
        <v>431</v>
      </c>
      <c r="C14" s="35">
        <v>5914389</v>
      </c>
      <c r="D14" s="36" t="s">
        <v>139</v>
      </c>
      <c r="E14" s="37" t="s">
        <v>135</v>
      </c>
      <c r="F14" s="38">
        <v>19153859.037</v>
      </c>
      <c r="G14" s="39">
        <v>0.84</v>
      </c>
      <c r="H14" s="39">
        <v>1.08</v>
      </c>
      <c r="I14" s="39">
        <v>20686167.75</v>
      </c>
      <c r="J14" s="40">
        <f>I14/$I$113</f>
        <v>0.11412607890855206</v>
      </c>
      <c r="K14" s="40">
        <f>K13+J14</f>
        <v>0.32158984151051273</v>
      </c>
    </row>
    <row r="15" spans="1:11" ht="33" customHeight="1">
      <c r="A15" s="12" t="s">
        <v>189</v>
      </c>
      <c r="B15" s="35" t="s">
        <v>271</v>
      </c>
      <c r="C15" s="35" t="s">
        <v>387</v>
      </c>
      <c r="D15" s="36" t="s">
        <v>190</v>
      </c>
      <c r="E15" s="37" t="s">
        <v>48</v>
      </c>
      <c r="F15" s="38">
        <v>2225.4810000000002</v>
      </c>
      <c r="G15" s="39">
        <v>4545.7511999999997</v>
      </c>
      <c r="H15" s="39">
        <v>5890.38</v>
      </c>
      <c r="I15" s="39">
        <v>13108928.77</v>
      </c>
      <c r="J15" s="40">
        <f t="shared" ref="J15:J78" si="0">I15/$I$113</f>
        <v>7.2322271446899983E-2</v>
      </c>
      <c r="K15" s="40">
        <f t="shared" ref="K15:K78" si="1">K14+J15</f>
        <v>0.39391211295741269</v>
      </c>
    </row>
    <row r="16" spans="1:11" ht="33" customHeight="1">
      <c r="A16" s="12" t="s">
        <v>113</v>
      </c>
      <c r="B16" s="35" t="s">
        <v>432</v>
      </c>
      <c r="C16" s="35">
        <v>5502978</v>
      </c>
      <c r="D16" s="36" t="s">
        <v>67</v>
      </c>
      <c r="E16" s="37" t="s">
        <v>45</v>
      </c>
      <c r="F16" s="38">
        <v>1748308.1290000002</v>
      </c>
      <c r="G16" s="39">
        <v>5.74</v>
      </c>
      <c r="H16" s="39">
        <v>7.43</v>
      </c>
      <c r="I16" s="39">
        <v>12989929.389999999</v>
      </c>
      <c r="J16" s="40">
        <f t="shared" si="0"/>
        <v>7.1665749040426274E-2</v>
      </c>
      <c r="K16" s="40">
        <f t="shared" si="1"/>
        <v>0.46557786199783896</v>
      </c>
    </row>
    <row r="17" spans="1:11" ht="33" customHeight="1">
      <c r="A17" s="12" t="s">
        <v>179</v>
      </c>
      <c r="B17" s="35" t="s">
        <v>272</v>
      </c>
      <c r="C17" s="35" t="s">
        <v>265</v>
      </c>
      <c r="D17" s="36" t="s">
        <v>180</v>
      </c>
      <c r="E17" s="37" t="s">
        <v>48</v>
      </c>
      <c r="F17" s="38">
        <v>1727.8789999999999</v>
      </c>
      <c r="G17" s="39">
        <v>4257.1386000000002</v>
      </c>
      <c r="H17" s="39">
        <v>5516.4</v>
      </c>
      <c r="I17" s="39">
        <v>9531671.7100000009</v>
      </c>
      <c r="J17" s="40">
        <f t="shared" si="0"/>
        <v>5.2586459263624284E-2</v>
      </c>
      <c r="K17" s="40">
        <f t="shared" si="1"/>
        <v>0.51816432126146328</v>
      </c>
    </row>
    <row r="18" spans="1:11" ht="33" customHeight="1">
      <c r="A18" s="12" t="s">
        <v>112</v>
      </c>
      <c r="B18" s="35" t="s">
        <v>433</v>
      </c>
      <c r="C18" s="35">
        <v>5914354</v>
      </c>
      <c r="D18" s="36" t="s">
        <v>65</v>
      </c>
      <c r="E18" s="37" t="s">
        <v>48</v>
      </c>
      <c r="F18" s="38">
        <v>3278077.7420000001</v>
      </c>
      <c r="G18" s="39">
        <v>1.92</v>
      </c>
      <c r="H18" s="39">
        <v>2.48</v>
      </c>
      <c r="I18" s="39">
        <v>8129632.7800000012</v>
      </c>
      <c r="J18" s="40">
        <f t="shared" si="0"/>
        <v>4.4851377179218298E-2</v>
      </c>
      <c r="K18" s="40">
        <f t="shared" si="1"/>
        <v>0.56301569844068156</v>
      </c>
    </row>
    <row r="19" spans="1:11" ht="33" customHeight="1">
      <c r="A19" s="12" t="s">
        <v>106</v>
      </c>
      <c r="B19" s="35" t="s">
        <v>434</v>
      </c>
      <c r="C19" s="35">
        <v>6416078</v>
      </c>
      <c r="D19" s="36" t="s">
        <v>50</v>
      </c>
      <c r="E19" s="37" t="s">
        <v>48</v>
      </c>
      <c r="F19" s="38">
        <v>42781.255000000005</v>
      </c>
      <c r="G19" s="39">
        <v>142.46</v>
      </c>
      <c r="H19" s="39">
        <v>184.59</v>
      </c>
      <c r="I19" s="39">
        <v>7896991.8499999996</v>
      </c>
      <c r="J19" s="40">
        <f t="shared" si="0"/>
        <v>4.3567891641664393E-2</v>
      </c>
      <c r="K19" s="40">
        <f t="shared" si="1"/>
        <v>0.60658359008234597</v>
      </c>
    </row>
    <row r="20" spans="1:11" ht="33" customHeight="1">
      <c r="A20" s="12" t="s">
        <v>43</v>
      </c>
      <c r="B20" s="35" t="s">
        <v>277</v>
      </c>
      <c r="C20" s="35" t="s">
        <v>388</v>
      </c>
      <c r="D20" s="36" t="s">
        <v>44</v>
      </c>
      <c r="E20" s="37" t="s">
        <v>45</v>
      </c>
      <c r="F20" s="38">
        <v>12778.514999999999</v>
      </c>
      <c r="G20" s="39">
        <v>426.96</v>
      </c>
      <c r="H20" s="39">
        <v>553.25</v>
      </c>
      <c r="I20" s="39">
        <v>7069713.4199999999</v>
      </c>
      <c r="J20" s="40">
        <f t="shared" si="0"/>
        <v>3.9003776890080062E-2</v>
      </c>
      <c r="K20" s="40">
        <f t="shared" si="1"/>
        <v>0.64558736697242602</v>
      </c>
    </row>
    <row r="21" spans="1:11" ht="33" customHeight="1">
      <c r="A21" s="12" t="s">
        <v>133</v>
      </c>
      <c r="B21" s="35" t="s">
        <v>273</v>
      </c>
      <c r="C21" s="35">
        <v>5914612</v>
      </c>
      <c r="D21" s="36" t="s">
        <v>134</v>
      </c>
      <c r="E21" s="37" t="s">
        <v>135</v>
      </c>
      <c r="F21" s="38">
        <v>5103803.7220000001</v>
      </c>
      <c r="G21" s="39">
        <v>0.91</v>
      </c>
      <c r="H21" s="39">
        <v>1.17</v>
      </c>
      <c r="I21" s="39">
        <v>5971450.3499999996</v>
      </c>
      <c r="J21" s="40">
        <f t="shared" si="0"/>
        <v>3.2944633441957888E-2</v>
      </c>
      <c r="K21" s="40">
        <f t="shared" si="1"/>
        <v>0.67853200041438388</v>
      </c>
    </row>
    <row r="22" spans="1:11" ht="33" customHeight="1">
      <c r="A22" s="12" t="s">
        <v>114</v>
      </c>
      <c r="B22" s="35" t="s">
        <v>278</v>
      </c>
      <c r="C22" s="35">
        <v>4915598</v>
      </c>
      <c r="D22" s="36" t="s">
        <v>115</v>
      </c>
      <c r="E22" s="37" t="s">
        <v>78</v>
      </c>
      <c r="F22" s="38">
        <v>37701533.398000002</v>
      </c>
      <c r="G22" s="39">
        <v>0.12</v>
      </c>
      <c r="H22" s="39">
        <v>0.15</v>
      </c>
      <c r="I22" s="39">
        <v>5655230</v>
      </c>
      <c r="J22" s="40">
        <f t="shared" si="0"/>
        <v>3.1200038258706032E-2</v>
      </c>
      <c r="K22" s="40">
        <f t="shared" si="1"/>
        <v>0.70973203867308987</v>
      </c>
    </row>
    <row r="23" spans="1:11" ht="33" customHeight="1">
      <c r="A23" s="12" t="s">
        <v>60</v>
      </c>
      <c r="B23" s="35" t="s">
        <v>280</v>
      </c>
      <c r="C23" s="35">
        <v>1505877</v>
      </c>
      <c r="D23" s="36" t="s">
        <v>61</v>
      </c>
      <c r="E23" s="37" t="s">
        <v>45</v>
      </c>
      <c r="F23" s="38">
        <v>25962.757000000001</v>
      </c>
      <c r="G23" s="39">
        <v>143.65</v>
      </c>
      <c r="H23" s="39">
        <v>186.14</v>
      </c>
      <c r="I23" s="39">
        <v>4832707.58</v>
      </c>
      <c r="J23" s="40">
        <f t="shared" si="0"/>
        <v>2.6662162527278051E-2</v>
      </c>
      <c r="K23" s="40">
        <f t="shared" si="1"/>
        <v>0.73639420120036791</v>
      </c>
    </row>
    <row r="24" spans="1:11" ht="33" customHeight="1">
      <c r="A24" s="12" t="s">
        <v>111</v>
      </c>
      <c r="B24" s="35" t="s">
        <v>440</v>
      </c>
      <c r="C24" s="35">
        <v>4016096</v>
      </c>
      <c r="D24" s="36" t="s">
        <v>63</v>
      </c>
      <c r="E24" s="37" t="s">
        <v>45</v>
      </c>
      <c r="F24" s="38">
        <v>2169391.423</v>
      </c>
      <c r="G24" s="39">
        <v>1.66</v>
      </c>
      <c r="H24" s="39">
        <v>2.15</v>
      </c>
      <c r="I24" s="39">
        <v>4664191.54</v>
      </c>
      <c r="J24" s="40">
        <f t="shared" si="0"/>
        <v>2.5732455531239755E-2</v>
      </c>
      <c r="K24" s="40">
        <f t="shared" si="1"/>
        <v>0.76212665673160762</v>
      </c>
    </row>
    <row r="25" spans="1:11" ht="33" customHeight="1">
      <c r="A25" s="12" t="s">
        <v>103</v>
      </c>
      <c r="B25" s="35" t="s">
        <v>283</v>
      </c>
      <c r="C25" s="35">
        <v>4011410</v>
      </c>
      <c r="D25" s="36" t="s">
        <v>104</v>
      </c>
      <c r="E25" s="37" t="s">
        <v>78</v>
      </c>
      <c r="F25" s="38">
        <v>558947.28500000003</v>
      </c>
      <c r="G25" s="39">
        <v>4.68</v>
      </c>
      <c r="H25" s="39">
        <v>6.06</v>
      </c>
      <c r="I25" s="39">
        <v>3387220.54</v>
      </c>
      <c r="J25" s="40">
        <f t="shared" si="0"/>
        <v>1.8687376187825237E-2</v>
      </c>
      <c r="K25" s="40">
        <f t="shared" si="1"/>
        <v>0.78081403291943285</v>
      </c>
    </row>
    <row r="26" spans="1:11" ht="33" customHeight="1">
      <c r="A26" s="12" t="s">
        <v>22</v>
      </c>
      <c r="B26" s="35" t="s">
        <v>275</v>
      </c>
      <c r="C26" s="35" t="s">
        <v>389</v>
      </c>
      <c r="D26" s="36" t="s">
        <v>443</v>
      </c>
      <c r="E26" s="37" t="s">
        <v>24</v>
      </c>
      <c r="F26" s="38">
        <v>1</v>
      </c>
      <c r="G26" s="39">
        <v>2494134.0710999998</v>
      </c>
      <c r="H26" s="39">
        <v>3231898.92</v>
      </c>
      <c r="I26" s="39">
        <v>3231898.92</v>
      </c>
      <c r="J26" s="40">
        <f t="shared" si="0"/>
        <v>1.7830463120380727E-2</v>
      </c>
      <c r="K26" s="40">
        <f t="shared" si="1"/>
        <v>0.79864449603981358</v>
      </c>
    </row>
    <row r="27" spans="1:11" ht="33" customHeight="1">
      <c r="A27" s="4" t="s">
        <v>127</v>
      </c>
      <c r="B27" s="41" t="s">
        <v>284</v>
      </c>
      <c r="C27" s="41" t="s">
        <v>267</v>
      </c>
      <c r="D27" s="42" t="s">
        <v>128</v>
      </c>
      <c r="E27" s="43" t="s">
        <v>45</v>
      </c>
      <c r="F27" s="44">
        <v>25589.98</v>
      </c>
      <c r="G27" s="45">
        <v>96.271500000000003</v>
      </c>
      <c r="H27" s="45">
        <v>124.74</v>
      </c>
      <c r="I27" s="45">
        <v>3192094.1</v>
      </c>
      <c r="J27" s="46">
        <f t="shared" si="0"/>
        <v>1.761085898281587E-2</v>
      </c>
      <c r="K27" s="46">
        <f t="shared" si="1"/>
        <v>0.81625535502262947</v>
      </c>
    </row>
    <row r="28" spans="1:11" ht="33" customHeight="1">
      <c r="A28" s="4" t="s">
        <v>233</v>
      </c>
      <c r="B28" s="41" t="s">
        <v>285</v>
      </c>
      <c r="C28" s="41" t="s">
        <v>390</v>
      </c>
      <c r="D28" s="42" t="s">
        <v>234</v>
      </c>
      <c r="E28" s="43" t="s">
        <v>42</v>
      </c>
      <c r="F28" s="44">
        <v>68</v>
      </c>
      <c r="G28" s="45">
        <v>35890.925000000003</v>
      </c>
      <c r="H28" s="45">
        <v>46507.46</v>
      </c>
      <c r="I28" s="45">
        <v>3162507.28</v>
      </c>
      <c r="J28" s="46">
        <f t="shared" si="0"/>
        <v>1.7447627793995352E-2</v>
      </c>
      <c r="K28" s="46">
        <f t="shared" si="1"/>
        <v>0.8337029828166248</v>
      </c>
    </row>
    <row r="29" spans="1:11" ht="33" customHeight="1">
      <c r="A29" s="4" t="s">
        <v>203</v>
      </c>
      <c r="B29" s="41" t="s">
        <v>288</v>
      </c>
      <c r="C29" s="41" t="s">
        <v>391</v>
      </c>
      <c r="D29" s="42" t="s">
        <v>204</v>
      </c>
      <c r="E29" s="43" t="s">
        <v>48</v>
      </c>
      <c r="F29" s="44">
        <v>2225.4810000000002</v>
      </c>
      <c r="G29" s="45">
        <v>715.673</v>
      </c>
      <c r="H29" s="45">
        <v>927.36</v>
      </c>
      <c r="I29" s="45">
        <v>2063822.06</v>
      </c>
      <c r="J29" s="46">
        <f t="shared" si="0"/>
        <v>1.138615533429436E-2</v>
      </c>
      <c r="K29" s="46">
        <f t="shared" si="1"/>
        <v>0.84508913815091913</v>
      </c>
    </row>
    <row r="30" spans="1:11" ht="33" customHeight="1">
      <c r="A30" s="4" t="s">
        <v>235</v>
      </c>
      <c r="B30" s="41" t="s">
        <v>291</v>
      </c>
      <c r="C30" s="41" t="s">
        <v>392</v>
      </c>
      <c r="D30" s="42" t="s">
        <v>236</v>
      </c>
      <c r="E30" s="43" t="s">
        <v>42</v>
      </c>
      <c r="F30" s="44">
        <v>34</v>
      </c>
      <c r="G30" s="45">
        <v>40892.555</v>
      </c>
      <c r="H30" s="45">
        <v>52988.57</v>
      </c>
      <c r="I30" s="45">
        <v>1801611.38</v>
      </c>
      <c r="J30" s="46">
        <f t="shared" si="0"/>
        <v>9.9395327835154652E-3</v>
      </c>
      <c r="K30" s="46">
        <f t="shared" si="1"/>
        <v>0.85502867093443458</v>
      </c>
    </row>
    <row r="31" spans="1:11" ht="33" customHeight="1">
      <c r="A31" s="4" t="s">
        <v>193</v>
      </c>
      <c r="B31" s="41" t="s">
        <v>293</v>
      </c>
      <c r="C31" s="41" t="s">
        <v>393</v>
      </c>
      <c r="D31" s="42" t="s">
        <v>194</v>
      </c>
      <c r="E31" s="43" t="s">
        <v>48</v>
      </c>
      <c r="F31" s="44">
        <v>1727.8789999999999</v>
      </c>
      <c r="G31" s="45">
        <v>669.45929999999998</v>
      </c>
      <c r="H31" s="45">
        <v>867.48</v>
      </c>
      <c r="I31" s="45">
        <v>1498900.47</v>
      </c>
      <c r="J31" s="46">
        <f t="shared" si="0"/>
        <v>8.269469501681179E-3</v>
      </c>
      <c r="K31" s="46">
        <f t="shared" si="1"/>
        <v>0.86329814043611575</v>
      </c>
    </row>
    <row r="32" spans="1:11" ht="33" customHeight="1">
      <c r="A32" s="4" t="s">
        <v>213</v>
      </c>
      <c r="B32" s="41" t="s">
        <v>295</v>
      </c>
      <c r="C32" s="41" t="s">
        <v>394</v>
      </c>
      <c r="D32" s="42" t="s">
        <v>214</v>
      </c>
      <c r="E32" s="43" t="s">
        <v>42</v>
      </c>
      <c r="F32" s="44">
        <v>34</v>
      </c>
      <c r="G32" s="45">
        <v>26539.055799999998</v>
      </c>
      <c r="H32" s="45">
        <v>34389.300000000003</v>
      </c>
      <c r="I32" s="45">
        <v>1169236.2</v>
      </c>
      <c r="J32" s="46">
        <f t="shared" si="0"/>
        <v>6.4507038924082761E-3</v>
      </c>
      <c r="K32" s="46">
        <f t="shared" si="1"/>
        <v>0.86974884432852406</v>
      </c>
    </row>
    <row r="33" spans="1:11" ht="33" customHeight="1">
      <c r="A33" s="4" t="s">
        <v>87</v>
      </c>
      <c r="B33" s="41" t="s">
        <v>296</v>
      </c>
      <c r="C33" s="41">
        <v>4915757</v>
      </c>
      <c r="D33" s="42" t="s">
        <v>88</v>
      </c>
      <c r="E33" s="43" t="s">
        <v>45</v>
      </c>
      <c r="F33" s="44">
        <v>1762.886</v>
      </c>
      <c r="G33" s="45">
        <v>484.76</v>
      </c>
      <c r="H33" s="45">
        <v>628.15</v>
      </c>
      <c r="I33" s="45">
        <v>1107356.8400000001</v>
      </c>
      <c r="J33" s="46">
        <f t="shared" si="0"/>
        <v>6.109313993248695E-3</v>
      </c>
      <c r="K33" s="46">
        <f t="shared" si="1"/>
        <v>0.87585815832177272</v>
      </c>
    </row>
    <row r="34" spans="1:11" ht="33" customHeight="1">
      <c r="A34" s="4" t="s">
        <v>215</v>
      </c>
      <c r="B34" s="41" t="s">
        <v>435</v>
      </c>
      <c r="C34" s="41" t="s">
        <v>401</v>
      </c>
      <c r="D34" s="42" t="s">
        <v>216</v>
      </c>
      <c r="E34" s="43" t="s">
        <v>42</v>
      </c>
      <c r="F34" s="44">
        <v>68</v>
      </c>
      <c r="G34" s="45">
        <v>11551.437</v>
      </c>
      <c r="H34" s="45">
        <v>14968.35</v>
      </c>
      <c r="I34" s="45">
        <v>1017847.8</v>
      </c>
      <c r="J34" s="46">
        <f t="shared" si="0"/>
        <v>5.6154904931434739E-3</v>
      </c>
      <c r="K34" s="46">
        <f t="shared" si="1"/>
        <v>0.88147364881491619</v>
      </c>
    </row>
    <row r="35" spans="1:11" ht="33" customHeight="1">
      <c r="A35" s="4" t="s">
        <v>229</v>
      </c>
      <c r="B35" s="41" t="s">
        <v>298</v>
      </c>
      <c r="C35" s="41" t="s">
        <v>395</v>
      </c>
      <c r="D35" s="42" t="s">
        <v>230</v>
      </c>
      <c r="E35" s="43" t="s">
        <v>42</v>
      </c>
      <c r="F35" s="44">
        <v>136</v>
      </c>
      <c r="G35" s="45">
        <v>5334.9363000000003</v>
      </c>
      <c r="H35" s="45">
        <v>6913.01</v>
      </c>
      <c r="I35" s="45">
        <v>940169.36</v>
      </c>
      <c r="J35" s="46">
        <f t="shared" si="0"/>
        <v>5.1869366942923923E-3</v>
      </c>
      <c r="K35" s="46">
        <f t="shared" si="1"/>
        <v>0.88666058550920857</v>
      </c>
    </row>
    <row r="36" spans="1:11" ht="33" customHeight="1">
      <c r="A36" s="4" t="s">
        <v>205</v>
      </c>
      <c r="B36" s="41" t="s">
        <v>299</v>
      </c>
      <c r="C36" s="41">
        <v>5914637</v>
      </c>
      <c r="D36" s="42" t="s">
        <v>206</v>
      </c>
      <c r="E36" s="43" t="s">
        <v>135</v>
      </c>
      <c r="F36" s="44">
        <v>775200</v>
      </c>
      <c r="G36" s="45">
        <v>0.86</v>
      </c>
      <c r="H36" s="45">
        <v>1.1100000000000001</v>
      </c>
      <c r="I36" s="45">
        <v>860472</v>
      </c>
      <c r="J36" s="46">
        <f t="shared" si="0"/>
        <v>4.7472444658387541E-3</v>
      </c>
      <c r="K36" s="46">
        <f t="shared" si="1"/>
        <v>0.89140782997504731</v>
      </c>
    </row>
    <row r="37" spans="1:11" ht="33" customHeight="1">
      <c r="A37" s="4" t="s">
        <v>40</v>
      </c>
      <c r="B37" s="41" t="s">
        <v>384</v>
      </c>
      <c r="C37" s="41" t="s">
        <v>396</v>
      </c>
      <c r="D37" s="42" t="s">
        <v>41</v>
      </c>
      <c r="E37" s="43" t="s">
        <v>42</v>
      </c>
      <c r="F37" s="44">
        <v>36</v>
      </c>
      <c r="G37" s="45">
        <v>18205.25</v>
      </c>
      <c r="H37" s="45">
        <v>23590.36</v>
      </c>
      <c r="I37" s="45">
        <v>849252.96</v>
      </c>
      <c r="J37" s="46">
        <f t="shared" si="0"/>
        <v>4.6853487556331643E-3</v>
      </c>
      <c r="K37" s="46">
        <f t="shared" si="1"/>
        <v>0.89609317873068051</v>
      </c>
    </row>
    <row r="38" spans="1:11" ht="33" customHeight="1">
      <c r="A38" s="4" t="s">
        <v>74</v>
      </c>
      <c r="B38" s="41" t="s">
        <v>300</v>
      </c>
      <c r="C38" s="41">
        <v>4011276</v>
      </c>
      <c r="D38" s="42" t="s">
        <v>75</v>
      </c>
      <c r="E38" s="43" t="s">
        <v>45</v>
      </c>
      <c r="F38" s="44">
        <v>3461.701</v>
      </c>
      <c r="G38" s="45">
        <v>175.56</v>
      </c>
      <c r="H38" s="45">
        <v>227.49</v>
      </c>
      <c r="I38" s="45">
        <v>787502.36</v>
      </c>
      <c r="J38" s="46">
        <f t="shared" si="0"/>
        <v>4.3446692284524746E-3</v>
      </c>
      <c r="K38" s="46">
        <f t="shared" si="1"/>
        <v>0.90043784795913295</v>
      </c>
    </row>
    <row r="39" spans="1:11" ht="33" customHeight="1">
      <c r="A39" s="4" t="s">
        <v>105</v>
      </c>
      <c r="B39" s="41" t="s">
        <v>442</v>
      </c>
      <c r="C39" s="41">
        <v>4011464</v>
      </c>
      <c r="D39" s="42" t="s">
        <v>82</v>
      </c>
      <c r="E39" s="43" t="s">
        <v>48</v>
      </c>
      <c r="F39" s="44">
        <v>27575.402000000002</v>
      </c>
      <c r="G39" s="45">
        <v>21.16</v>
      </c>
      <c r="H39" s="45">
        <v>27.41</v>
      </c>
      <c r="I39" s="45">
        <v>755841.76</v>
      </c>
      <c r="J39" s="46">
        <f t="shared" si="0"/>
        <v>4.1699969461061184E-3</v>
      </c>
      <c r="K39" s="46">
        <f t="shared" si="1"/>
        <v>0.90460784490523904</v>
      </c>
    </row>
    <row r="40" spans="1:11" ht="33" customHeight="1">
      <c r="A40" s="4" t="s">
        <v>209</v>
      </c>
      <c r="B40" s="41" t="s">
        <v>301</v>
      </c>
      <c r="C40" s="41">
        <v>5914640</v>
      </c>
      <c r="D40" s="42" t="s">
        <v>210</v>
      </c>
      <c r="E40" s="43" t="s">
        <v>135</v>
      </c>
      <c r="F40" s="44">
        <v>979200</v>
      </c>
      <c r="G40" s="45">
        <v>0.6</v>
      </c>
      <c r="H40" s="45">
        <v>0.77</v>
      </c>
      <c r="I40" s="45">
        <v>753984</v>
      </c>
      <c r="J40" s="46">
        <f t="shared" si="0"/>
        <v>4.1597476400521659E-3</v>
      </c>
      <c r="K40" s="46">
        <f t="shared" si="1"/>
        <v>0.90876759254529116</v>
      </c>
    </row>
    <row r="41" spans="1:11" ht="33" customHeight="1">
      <c r="A41" s="4" t="s">
        <v>177</v>
      </c>
      <c r="B41" s="41" t="s">
        <v>302</v>
      </c>
      <c r="C41" s="41" t="s">
        <v>262</v>
      </c>
      <c r="D41" s="42" t="s">
        <v>178</v>
      </c>
      <c r="E41" s="43" t="s">
        <v>48</v>
      </c>
      <c r="F41" s="44">
        <v>166.40299999999999</v>
      </c>
      <c r="G41" s="45">
        <v>3493.2184999999999</v>
      </c>
      <c r="H41" s="45">
        <v>4526.51</v>
      </c>
      <c r="I41" s="45">
        <v>753224.84</v>
      </c>
      <c r="J41" s="46">
        <f t="shared" si="0"/>
        <v>4.1555593362971495E-3</v>
      </c>
      <c r="K41" s="46">
        <f t="shared" si="1"/>
        <v>0.91292315188158835</v>
      </c>
    </row>
    <row r="42" spans="1:11" ht="33" customHeight="1">
      <c r="A42" s="4" t="s">
        <v>101</v>
      </c>
      <c r="B42" s="41" t="s">
        <v>303</v>
      </c>
      <c r="C42" s="41">
        <v>4011408</v>
      </c>
      <c r="D42" s="42" t="s">
        <v>102</v>
      </c>
      <c r="E42" s="43" t="s">
        <v>78</v>
      </c>
      <c r="F42" s="44">
        <v>228359.58199999999</v>
      </c>
      <c r="G42" s="45">
        <v>2.42</v>
      </c>
      <c r="H42" s="45">
        <v>3.13</v>
      </c>
      <c r="I42" s="45">
        <v>714765.49</v>
      </c>
      <c r="J42" s="46">
        <f t="shared" si="0"/>
        <v>3.943378188686006E-3</v>
      </c>
      <c r="K42" s="46">
        <f t="shared" si="1"/>
        <v>0.9168665300702743</v>
      </c>
    </row>
    <row r="43" spans="1:11" ht="33" customHeight="1">
      <c r="A43" s="4" t="s">
        <v>72</v>
      </c>
      <c r="B43" s="41" t="s">
        <v>304</v>
      </c>
      <c r="C43" s="41" t="s">
        <v>397</v>
      </c>
      <c r="D43" s="42" t="s">
        <v>73</v>
      </c>
      <c r="E43" s="43" t="s">
        <v>45</v>
      </c>
      <c r="F43" s="44">
        <v>5192.5510000000004</v>
      </c>
      <c r="G43" s="45">
        <v>101.76</v>
      </c>
      <c r="H43" s="45">
        <v>131.86000000000001</v>
      </c>
      <c r="I43" s="45">
        <v>684689.77</v>
      </c>
      <c r="J43" s="46">
        <f t="shared" si="0"/>
        <v>3.777449726950917E-3</v>
      </c>
      <c r="K43" s="46">
        <f t="shared" si="1"/>
        <v>0.92064397979722523</v>
      </c>
    </row>
    <row r="44" spans="1:11" ht="33" customHeight="1">
      <c r="A44" s="4" t="s">
        <v>70</v>
      </c>
      <c r="B44" s="41" t="s">
        <v>305</v>
      </c>
      <c r="C44" s="41">
        <v>4011300</v>
      </c>
      <c r="D44" s="42" t="s">
        <v>71</v>
      </c>
      <c r="E44" s="43" t="s">
        <v>45</v>
      </c>
      <c r="F44" s="44">
        <v>8654.2520000000004</v>
      </c>
      <c r="G44" s="45">
        <v>61.04</v>
      </c>
      <c r="H44" s="45">
        <v>79.09</v>
      </c>
      <c r="I44" s="45">
        <v>684464.79</v>
      </c>
      <c r="J44" s="46">
        <f t="shared" si="0"/>
        <v>3.7762085069461705E-3</v>
      </c>
      <c r="K44" s="46">
        <f t="shared" si="1"/>
        <v>0.92442018830417139</v>
      </c>
    </row>
    <row r="45" spans="1:11" ht="33" customHeight="1">
      <c r="A45" s="4" t="s">
        <v>183</v>
      </c>
      <c r="B45" s="41" t="s">
        <v>307</v>
      </c>
      <c r="C45" s="41" t="s">
        <v>260</v>
      </c>
      <c r="D45" s="42" t="s">
        <v>184</v>
      </c>
      <c r="E45" s="43" t="s">
        <v>48</v>
      </c>
      <c r="F45" s="44">
        <v>178.95400000000001</v>
      </c>
      <c r="G45" s="45">
        <v>2777.8995</v>
      </c>
      <c r="H45" s="45">
        <v>3599.6</v>
      </c>
      <c r="I45" s="45">
        <v>644162.81000000006</v>
      </c>
      <c r="J45" s="46">
        <f t="shared" si="0"/>
        <v>3.5538615258505113E-3</v>
      </c>
      <c r="K45" s="46">
        <f t="shared" si="1"/>
        <v>0.92797404983002185</v>
      </c>
    </row>
    <row r="46" spans="1:11" ht="33" customHeight="1">
      <c r="A46" s="4" t="s">
        <v>185</v>
      </c>
      <c r="B46" s="41" t="s">
        <v>308</v>
      </c>
      <c r="C46" s="41" t="s">
        <v>264</v>
      </c>
      <c r="D46" s="42" t="s">
        <v>186</v>
      </c>
      <c r="E46" s="43" t="s">
        <v>48</v>
      </c>
      <c r="F46" s="44">
        <v>115.13800000000001</v>
      </c>
      <c r="G46" s="45">
        <v>4259.1374999999998</v>
      </c>
      <c r="H46" s="45">
        <v>5518.99</v>
      </c>
      <c r="I46" s="45">
        <v>635445.47</v>
      </c>
      <c r="J46" s="46">
        <f t="shared" si="0"/>
        <v>3.5057677539766614E-3</v>
      </c>
      <c r="K46" s="46">
        <f t="shared" si="1"/>
        <v>0.93147981758399856</v>
      </c>
    </row>
    <row r="47" spans="1:11" ht="33" customHeight="1">
      <c r="A47" s="4" t="s">
        <v>58</v>
      </c>
      <c r="B47" s="41" t="s">
        <v>309</v>
      </c>
      <c r="C47" s="41">
        <v>4805757</v>
      </c>
      <c r="D47" s="42" t="s">
        <v>59</v>
      </c>
      <c r="E47" s="43" t="s">
        <v>45</v>
      </c>
      <c r="F47" s="44">
        <v>69234.019</v>
      </c>
      <c r="G47" s="45">
        <v>7.02</v>
      </c>
      <c r="H47" s="45">
        <v>9.09</v>
      </c>
      <c r="I47" s="45">
        <v>629337.23</v>
      </c>
      <c r="J47" s="46">
        <f t="shared" si="0"/>
        <v>3.4720684487860045E-3</v>
      </c>
      <c r="K47" s="46">
        <f t="shared" si="1"/>
        <v>0.93495188603278456</v>
      </c>
    </row>
    <row r="48" spans="1:11" ht="33" customHeight="1">
      <c r="A48" s="4" t="s">
        <v>258</v>
      </c>
      <c r="B48" s="41" t="s">
        <v>310</v>
      </c>
      <c r="C48" s="41" t="s">
        <v>398</v>
      </c>
      <c r="D48" s="42" t="e">
        <v>#N/A</v>
      </c>
      <c r="E48" s="43" t="e">
        <v>#N/A</v>
      </c>
      <c r="F48" s="44">
        <v>1</v>
      </c>
      <c r="G48" s="45" t="e">
        <v>#N/A</v>
      </c>
      <c r="H48" s="45" t="e">
        <v>#N/A</v>
      </c>
      <c r="I48" s="45">
        <v>583038.53</v>
      </c>
      <c r="J48" s="46">
        <f t="shared" si="0"/>
        <v>3.216637420989018E-3</v>
      </c>
      <c r="K48" s="46">
        <f t="shared" si="1"/>
        <v>0.93816852345377355</v>
      </c>
    </row>
    <row r="49" spans="1:11" ht="33" customHeight="1">
      <c r="A49" s="4" t="s">
        <v>93</v>
      </c>
      <c r="B49" s="41" t="s">
        <v>311</v>
      </c>
      <c r="C49" s="41">
        <v>4915655</v>
      </c>
      <c r="D49" s="42" t="s">
        <v>94</v>
      </c>
      <c r="E49" s="43" t="s">
        <v>45</v>
      </c>
      <c r="F49" s="44">
        <v>4254.5119999999997</v>
      </c>
      <c r="G49" s="45">
        <v>105.1</v>
      </c>
      <c r="H49" s="45">
        <v>136.18</v>
      </c>
      <c r="I49" s="45">
        <v>579379.43999999994</v>
      </c>
      <c r="J49" s="46">
        <f t="shared" si="0"/>
        <v>3.1964501345316944E-3</v>
      </c>
      <c r="K49" s="46">
        <f t="shared" si="1"/>
        <v>0.94136497358830529</v>
      </c>
    </row>
    <row r="50" spans="1:11" ht="33" customHeight="1">
      <c r="A50" s="4" t="s">
        <v>54</v>
      </c>
      <c r="B50" s="41" t="s">
        <v>312</v>
      </c>
      <c r="C50" s="41" t="s">
        <v>399</v>
      </c>
      <c r="D50" s="42" t="s">
        <v>55</v>
      </c>
      <c r="E50" s="43" t="s">
        <v>45</v>
      </c>
      <c r="F50" s="44">
        <v>4327.1260000000002</v>
      </c>
      <c r="G50" s="45">
        <v>103.1</v>
      </c>
      <c r="H50" s="45">
        <v>133.59</v>
      </c>
      <c r="I50" s="45">
        <v>578060.76</v>
      </c>
      <c r="J50" s="46">
        <f t="shared" si="0"/>
        <v>3.1891749456444186E-3</v>
      </c>
      <c r="K50" s="46">
        <f t="shared" si="1"/>
        <v>0.9445541485339497</v>
      </c>
    </row>
    <row r="51" spans="1:11" ht="33" customHeight="1">
      <c r="A51" s="4" t="s">
        <v>227</v>
      </c>
      <c r="B51" s="41" t="s">
        <v>313</v>
      </c>
      <c r="C51" s="41" t="s">
        <v>400</v>
      </c>
      <c r="D51" s="42" t="s">
        <v>228</v>
      </c>
      <c r="E51" s="43" t="s">
        <v>42</v>
      </c>
      <c r="F51" s="44">
        <v>68</v>
      </c>
      <c r="G51" s="45">
        <v>6134.9084999999995</v>
      </c>
      <c r="H51" s="45">
        <v>7949.61</v>
      </c>
      <c r="I51" s="45">
        <v>540573.48</v>
      </c>
      <c r="J51" s="46">
        <f t="shared" si="0"/>
        <v>2.9823567313162964E-3</v>
      </c>
      <c r="K51" s="46">
        <f t="shared" si="1"/>
        <v>0.947536505265266</v>
      </c>
    </row>
    <row r="52" spans="1:11" ht="33" customHeight="1">
      <c r="A52" s="4" t="s">
        <v>211</v>
      </c>
      <c r="B52" s="41" t="s">
        <v>318</v>
      </c>
      <c r="C52" s="41">
        <v>5914639</v>
      </c>
      <c r="D52" s="42" t="s">
        <v>212</v>
      </c>
      <c r="E52" s="43" t="s">
        <v>135</v>
      </c>
      <c r="F52" s="44">
        <v>456960</v>
      </c>
      <c r="G52" s="45">
        <v>0.74</v>
      </c>
      <c r="H52" s="45">
        <v>0.95</v>
      </c>
      <c r="I52" s="45">
        <v>434112</v>
      </c>
      <c r="J52" s="46">
        <f t="shared" si="0"/>
        <v>2.3950062169997319E-3</v>
      </c>
      <c r="K52" s="46">
        <f t="shared" si="1"/>
        <v>0.94993151148226573</v>
      </c>
    </row>
    <row r="53" spans="1:11" ht="30.75" customHeight="1">
      <c r="A53" s="4" t="s">
        <v>129</v>
      </c>
      <c r="B53" s="47" t="s">
        <v>319</v>
      </c>
      <c r="C53" s="48">
        <v>4413942</v>
      </c>
      <c r="D53" s="49" t="s">
        <v>130</v>
      </c>
      <c r="E53" s="50" t="s">
        <v>45</v>
      </c>
      <c r="F53" s="51">
        <v>113883.375</v>
      </c>
      <c r="G53" s="52">
        <v>2.78</v>
      </c>
      <c r="H53" s="52">
        <v>3.6</v>
      </c>
      <c r="I53" s="52">
        <v>409980.15</v>
      </c>
      <c r="J53" s="53">
        <f t="shared" si="0"/>
        <v>2.2618702272604366E-3</v>
      </c>
      <c r="K53" s="53">
        <f t="shared" si="1"/>
        <v>0.95219338170952617</v>
      </c>
    </row>
    <row r="54" spans="1:11" ht="30.75" customHeight="1">
      <c r="A54" s="4" t="s">
        <v>257</v>
      </c>
      <c r="B54" s="47" t="s">
        <v>320</v>
      </c>
      <c r="C54" s="48" t="s">
        <v>402</v>
      </c>
      <c r="D54" s="49" t="s">
        <v>256</v>
      </c>
      <c r="E54" s="50" t="s">
        <v>42</v>
      </c>
      <c r="F54" s="51">
        <v>34</v>
      </c>
      <c r="G54" s="52">
        <v>9279.93</v>
      </c>
      <c r="H54" s="52">
        <v>12024.93</v>
      </c>
      <c r="I54" s="52">
        <v>408847.62</v>
      </c>
      <c r="J54" s="53">
        <f t="shared" si="0"/>
        <v>2.2556220323454402E-3</v>
      </c>
      <c r="K54" s="53">
        <f t="shared" si="1"/>
        <v>0.95444900374187158</v>
      </c>
    </row>
    <row r="55" spans="1:11" ht="30.75" customHeight="1">
      <c r="A55" s="4" t="s">
        <v>95</v>
      </c>
      <c r="B55" s="47" t="s">
        <v>321</v>
      </c>
      <c r="C55" s="48">
        <v>4915661</v>
      </c>
      <c r="D55" s="49" t="s">
        <v>96</v>
      </c>
      <c r="E55" s="50" t="s">
        <v>45</v>
      </c>
      <c r="F55" s="51">
        <v>2127.2559999999999</v>
      </c>
      <c r="G55" s="52">
        <v>146.41999999999999</v>
      </c>
      <c r="H55" s="52">
        <v>189.73</v>
      </c>
      <c r="I55" s="52">
        <v>403604.28</v>
      </c>
      <c r="J55" s="53">
        <f t="shared" si="0"/>
        <v>2.2266944010018164E-3</v>
      </c>
      <c r="K55" s="53">
        <f t="shared" si="1"/>
        <v>0.95667569814287345</v>
      </c>
    </row>
    <row r="56" spans="1:11" ht="30.75" customHeight="1">
      <c r="A56" s="4" t="s">
        <v>246</v>
      </c>
      <c r="B56" s="47" t="s">
        <v>436</v>
      </c>
      <c r="C56" s="48" t="s">
        <v>406</v>
      </c>
      <c r="D56" s="49" t="s">
        <v>247</v>
      </c>
      <c r="E56" s="50" t="s">
        <v>248</v>
      </c>
      <c r="F56" s="51">
        <v>20.5</v>
      </c>
      <c r="G56" s="52">
        <v>14929.575000000001</v>
      </c>
      <c r="H56" s="52">
        <v>19345.740000000002</v>
      </c>
      <c r="I56" s="52">
        <v>396587.66000000003</v>
      </c>
      <c r="J56" s="53">
        <f t="shared" si="0"/>
        <v>2.1879835417711923E-3</v>
      </c>
      <c r="K56" s="53">
        <f t="shared" si="1"/>
        <v>0.95886368168464464</v>
      </c>
    </row>
    <row r="57" spans="1:11" ht="30.75" customHeight="1">
      <c r="A57" s="4" t="s">
        <v>207</v>
      </c>
      <c r="B57" s="47" t="s">
        <v>322</v>
      </c>
      <c r="C57" s="48">
        <v>5914636</v>
      </c>
      <c r="D57" s="49" t="s">
        <v>208</v>
      </c>
      <c r="E57" s="50" t="s">
        <v>135</v>
      </c>
      <c r="F57" s="51">
        <v>285600</v>
      </c>
      <c r="G57" s="52">
        <v>1.06</v>
      </c>
      <c r="H57" s="52">
        <v>1.37</v>
      </c>
      <c r="I57" s="52">
        <v>391272</v>
      </c>
      <c r="J57" s="53">
        <f t="shared" si="0"/>
        <v>2.1586569192694948E-3</v>
      </c>
      <c r="K57" s="53">
        <f t="shared" si="1"/>
        <v>0.96102233860391417</v>
      </c>
    </row>
    <row r="58" spans="1:11" ht="30.75" customHeight="1">
      <c r="A58" s="4" t="s">
        <v>225</v>
      </c>
      <c r="B58" s="47" t="s">
        <v>323</v>
      </c>
      <c r="C58" s="48" t="s">
        <v>403</v>
      </c>
      <c r="D58" s="49" t="s">
        <v>226</v>
      </c>
      <c r="E58" s="50" t="s">
        <v>42</v>
      </c>
      <c r="F58" s="51">
        <v>34</v>
      </c>
      <c r="G58" s="52">
        <v>8774.1160999999993</v>
      </c>
      <c r="H58" s="52">
        <v>11369.49</v>
      </c>
      <c r="I58" s="52">
        <v>386562.66</v>
      </c>
      <c r="J58" s="53">
        <f t="shared" si="0"/>
        <v>2.1326753786118638E-3</v>
      </c>
      <c r="K58" s="53">
        <f t="shared" si="1"/>
        <v>0.96315501398252601</v>
      </c>
    </row>
    <row r="59" spans="1:11" ht="30.75" customHeight="1">
      <c r="A59" s="4" t="s">
        <v>91</v>
      </c>
      <c r="B59" s="47" t="s">
        <v>324</v>
      </c>
      <c r="C59" s="48">
        <v>4915705</v>
      </c>
      <c r="D59" s="49" t="s">
        <v>92</v>
      </c>
      <c r="E59" s="50" t="s">
        <v>45</v>
      </c>
      <c r="F59" s="51">
        <v>1762.886</v>
      </c>
      <c r="G59" s="52">
        <v>169.1</v>
      </c>
      <c r="H59" s="52">
        <v>219.11</v>
      </c>
      <c r="I59" s="52">
        <v>386265.95</v>
      </c>
      <c r="J59" s="53">
        <f t="shared" si="0"/>
        <v>2.1310384224930605E-3</v>
      </c>
      <c r="K59" s="53">
        <f t="shared" si="1"/>
        <v>0.96528605240501908</v>
      </c>
    </row>
    <row r="60" spans="1:11" ht="30.75" customHeight="1">
      <c r="A60" s="4" t="s">
        <v>217</v>
      </c>
      <c r="B60" s="47" t="s">
        <v>325</v>
      </c>
      <c r="C60" s="48" t="s">
        <v>404</v>
      </c>
      <c r="D60" s="49" t="s">
        <v>218</v>
      </c>
      <c r="E60" s="50" t="s">
        <v>42</v>
      </c>
      <c r="F60" s="51">
        <v>34</v>
      </c>
      <c r="G60" s="52">
        <v>8291.2273999999998</v>
      </c>
      <c r="H60" s="52">
        <v>10743.77</v>
      </c>
      <c r="I60" s="52">
        <v>365288.18</v>
      </c>
      <c r="J60" s="53">
        <f t="shared" si="0"/>
        <v>2.0153035670437977E-3</v>
      </c>
      <c r="K60" s="53">
        <f t="shared" si="1"/>
        <v>0.9673013559720629</v>
      </c>
    </row>
    <row r="61" spans="1:11" ht="30.75" customHeight="1">
      <c r="A61" s="4" t="s">
        <v>68</v>
      </c>
      <c r="B61" s="47" t="s">
        <v>326</v>
      </c>
      <c r="C61" s="48">
        <v>4011227</v>
      </c>
      <c r="D61" s="49" t="s">
        <v>69</v>
      </c>
      <c r="E61" s="50" t="s">
        <v>45</v>
      </c>
      <c r="F61" s="51">
        <v>17308.505000000001</v>
      </c>
      <c r="G61" s="52">
        <v>15.43</v>
      </c>
      <c r="H61" s="52">
        <v>19.989999999999998</v>
      </c>
      <c r="I61" s="52">
        <v>345997.01</v>
      </c>
      <c r="J61" s="53">
        <f t="shared" si="0"/>
        <v>1.9088737238623175E-3</v>
      </c>
      <c r="K61" s="53">
        <f t="shared" si="1"/>
        <v>0.96921022969592519</v>
      </c>
    </row>
    <row r="62" spans="1:11" ht="30.75" customHeight="1">
      <c r="A62" s="4" t="s">
        <v>239</v>
      </c>
      <c r="B62" s="47" t="s">
        <v>327</v>
      </c>
      <c r="C62" s="48" t="s">
        <v>405</v>
      </c>
      <c r="D62" s="49" t="s">
        <v>240</v>
      </c>
      <c r="E62" s="50" t="s">
        <v>42</v>
      </c>
      <c r="F62" s="51">
        <v>34</v>
      </c>
      <c r="G62" s="52">
        <v>7540.7035999999998</v>
      </c>
      <c r="H62" s="52">
        <v>9771.24</v>
      </c>
      <c r="I62" s="52">
        <v>332222.15999999997</v>
      </c>
      <c r="J62" s="53">
        <f t="shared" si="0"/>
        <v>1.832877549169522E-3</v>
      </c>
      <c r="K62" s="53">
        <f t="shared" si="1"/>
        <v>0.97104310724509468</v>
      </c>
    </row>
    <row r="63" spans="1:11" ht="30.75" customHeight="1">
      <c r="A63" s="4" t="s">
        <v>56</v>
      </c>
      <c r="B63" s="47" t="s">
        <v>328</v>
      </c>
      <c r="C63" s="48">
        <v>4915669</v>
      </c>
      <c r="D63" s="49" t="s">
        <v>57</v>
      </c>
      <c r="E63" s="50" t="s">
        <v>45</v>
      </c>
      <c r="F63" s="51">
        <v>30289.883000000002</v>
      </c>
      <c r="G63" s="52">
        <v>8.31</v>
      </c>
      <c r="H63" s="52">
        <v>10.76</v>
      </c>
      <c r="I63" s="52">
        <v>325919.14</v>
      </c>
      <c r="J63" s="53">
        <f t="shared" si="0"/>
        <v>1.7981036380915662E-3</v>
      </c>
      <c r="K63" s="53">
        <f t="shared" si="1"/>
        <v>0.9728412108831862</v>
      </c>
    </row>
    <row r="64" spans="1:11" ht="30.75" customHeight="1">
      <c r="A64" s="4" t="s">
        <v>174</v>
      </c>
      <c r="B64" s="47" t="s">
        <v>329</v>
      </c>
      <c r="C64" s="48">
        <v>5213850</v>
      </c>
      <c r="D64" s="49" t="s">
        <v>175</v>
      </c>
      <c r="E64" s="50" t="s">
        <v>176</v>
      </c>
      <c r="F64" s="51">
        <v>10368</v>
      </c>
      <c r="G64" s="52">
        <v>23.23</v>
      </c>
      <c r="H64" s="52">
        <v>30.1</v>
      </c>
      <c r="I64" s="52">
        <v>312076.79999999999</v>
      </c>
      <c r="J64" s="53">
        <f t="shared" si="0"/>
        <v>1.7217351194654417E-3</v>
      </c>
      <c r="K64" s="53">
        <f t="shared" si="1"/>
        <v>0.9745629460026517</v>
      </c>
    </row>
    <row r="65" spans="1:11" ht="30.75" customHeight="1">
      <c r="A65" s="4" t="s">
        <v>121</v>
      </c>
      <c r="B65" s="47" t="s">
        <v>331</v>
      </c>
      <c r="C65" s="48">
        <v>4915748</v>
      </c>
      <c r="D65" s="49" t="s">
        <v>122</v>
      </c>
      <c r="E65" s="50" t="s">
        <v>78</v>
      </c>
      <c r="F65" s="51">
        <v>964.81299999999999</v>
      </c>
      <c r="G65" s="52">
        <v>233.18</v>
      </c>
      <c r="H65" s="52">
        <v>302.14999999999998</v>
      </c>
      <c r="I65" s="52">
        <v>291518.24</v>
      </c>
      <c r="J65" s="53">
        <f t="shared" si="0"/>
        <v>1.6083130555451584E-3</v>
      </c>
      <c r="K65" s="53">
        <f t="shared" si="1"/>
        <v>0.97617125905819691</v>
      </c>
    </row>
    <row r="66" spans="1:11" ht="30.75" customHeight="1">
      <c r="A66" s="4" t="s">
        <v>89</v>
      </c>
      <c r="B66" s="47" t="s">
        <v>333</v>
      </c>
      <c r="C66" s="48">
        <v>4915703</v>
      </c>
      <c r="D66" s="49" t="s">
        <v>90</v>
      </c>
      <c r="E66" s="50" t="s">
        <v>45</v>
      </c>
      <c r="F66" s="51">
        <v>1762.886</v>
      </c>
      <c r="G66" s="52">
        <v>118.18</v>
      </c>
      <c r="H66" s="52">
        <v>153.13</v>
      </c>
      <c r="I66" s="52">
        <v>269950.73</v>
      </c>
      <c r="J66" s="53">
        <f t="shared" si="0"/>
        <v>1.4893245905057127E-3</v>
      </c>
      <c r="K66" s="53">
        <f t="shared" si="1"/>
        <v>0.97766058364870256</v>
      </c>
    </row>
    <row r="67" spans="1:11" ht="30.75" customHeight="1">
      <c r="A67" s="4" t="s">
        <v>25</v>
      </c>
      <c r="B67" s="47" t="s">
        <v>334</v>
      </c>
      <c r="C67" s="48">
        <v>903810</v>
      </c>
      <c r="D67" s="49" t="s">
        <v>26</v>
      </c>
      <c r="E67" s="50" t="s">
        <v>24</v>
      </c>
      <c r="F67" s="51">
        <v>1</v>
      </c>
      <c r="G67" s="52">
        <v>202020.98</v>
      </c>
      <c r="H67" s="52">
        <v>261778.78</v>
      </c>
      <c r="I67" s="52">
        <v>261778.78</v>
      </c>
      <c r="J67" s="53">
        <f t="shared" si="0"/>
        <v>1.4442397482184437E-3</v>
      </c>
      <c r="K67" s="53">
        <f t="shared" si="1"/>
        <v>0.97910482339692095</v>
      </c>
    </row>
    <row r="68" spans="1:11" ht="30.75" customHeight="1">
      <c r="A68" s="4" t="s">
        <v>244</v>
      </c>
      <c r="B68" s="47" t="s">
        <v>437</v>
      </c>
      <c r="C68" s="48" t="s">
        <v>410</v>
      </c>
      <c r="D68" s="49" t="s">
        <v>245</v>
      </c>
      <c r="E68" s="50" t="s">
        <v>42</v>
      </c>
      <c r="F68" s="51">
        <v>41.001000000000005</v>
      </c>
      <c r="G68" s="52">
        <v>4885.5574999999999</v>
      </c>
      <c r="H68" s="52">
        <v>6330.7</v>
      </c>
      <c r="I68" s="52">
        <v>259565.01</v>
      </c>
      <c r="J68" s="53">
        <f t="shared" si="0"/>
        <v>1.432026326536925E-3</v>
      </c>
      <c r="K68" s="53">
        <f t="shared" si="1"/>
        <v>0.98053684972345789</v>
      </c>
    </row>
    <row r="69" spans="1:11" ht="30.75" customHeight="1">
      <c r="A69" s="4" t="s">
        <v>46</v>
      </c>
      <c r="B69" s="47" t="s">
        <v>335</v>
      </c>
      <c r="C69" s="48">
        <v>5914328</v>
      </c>
      <c r="D69" s="49" t="s">
        <v>47</v>
      </c>
      <c r="E69" s="50" t="s">
        <v>48</v>
      </c>
      <c r="F69" s="51">
        <v>6580.9350000000004</v>
      </c>
      <c r="G69" s="52">
        <v>28.76</v>
      </c>
      <c r="H69" s="52">
        <v>37.26</v>
      </c>
      <c r="I69" s="52">
        <v>245205.63</v>
      </c>
      <c r="J69" s="53">
        <f t="shared" si="0"/>
        <v>1.3528052859477183E-3</v>
      </c>
      <c r="K69" s="53">
        <f t="shared" si="1"/>
        <v>0.98188965500940562</v>
      </c>
    </row>
    <row r="70" spans="1:11" ht="30.75" customHeight="1">
      <c r="A70" s="4" t="s">
        <v>51</v>
      </c>
      <c r="B70" s="47" t="s">
        <v>336</v>
      </c>
      <c r="C70" s="48" t="s">
        <v>407</v>
      </c>
      <c r="D70" s="49" t="s">
        <v>52</v>
      </c>
      <c r="E70" s="50" t="s">
        <v>53</v>
      </c>
      <c r="F70" s="51">
        <v>55553.593000000001</v>
      </c>
      <c r="G70" s="52">
        <v>3.35</v>
      </c>
      <c r="H70" s="52">
        <v>4.34</v>
      </c>
      <c r="I70" s="52">
        <v>241102.59</v>
      </c>
      <c r="J70" s="53">
        <f t="shared" si="0"/>
        <v>1.3301687167936785E-3</v>
      </c>
      <c r="K70" s="53">
        <f t="shared" si="1"/>
        <v>0.98321982372619932</v>
      </c>
    </row>
    <row r="71" spans="1:11" ht="30.75" customHeight="1">
      <c r="A71" s="4" t="s">
        <v>221</v>
      </c>
      <c r="B71" s="47" t="s">
        <v>338</v>
      </c>
      <c r="C71" s="48" t="s">
        <v>408</v>
      </c>
      <c r="D71" s="49" t="s">
        <v>222</v>
      </c>
      <c r="E71" s="50" t="s">
        <v>42</v>
      </c>
      <c r="F71" s="51">
        <v>34</v>
      </c>
      <c r="G71" s="52">
        <v>5025.9323999999997</v>
      </c>
      <c r="H71" s="52">
        <v>6512.6</v>
      </c>
      <c r="I71" s="52">
        <v>221428.4</v>
      </c>
      <c r="J71" s="53">
        <f t="shared" si="0"/>
        <v>1.2216257431729677E-3</v>
      </c>
      <c r="K71" s="53">
        <f t="shared" si="1"/>
        <v>0.98444144946937229</v>
      </c>
    </row>
    <row r="72" spans="1:11" ht="30.75" customHeight="1">
      <c r="A72" s="4" t="s">
        <v>97</v>
      </c>
      <c r="B72" s="47" t="s">
        <v>441</v>
      </c>
      <c r="C72" s="48">
        <v>4011353</v>
      </c>
      <c r="D72" s="49" t="s">
        <v>80</v>
      </c>
      <c r="E72" s="50" t="s">
        <v>78</v>
      </c>
      <c r="F72" s="51">
        <v>334525.82299999997</v>
      </c>
      <c r="G72" s="52">
        <v>0.48</v>
      </c>
      <c r="H72" s="52">
        <v>0.62</v>
      </c>
      <c r="I72" s="52">
        <v>207406</v>
      </c>
      <c r="J72" s="53">
        <f t="shared" si="0"/>
        <v>1.1442638292492406E-3</v>
      </c>
      <c r="K72" s="53">
        <f t="shared" si="1"/>
        <v>0.98558571329862155</v>
      </c>
    </row>
    <row r="73" spans="1:11" ht="30.75" customHeight="1">
      <c r="A73" s="4" t="s">
        <v>154</v>
      </c>
      <c r="B73" s="47" t="s">
        <v>339</v>
      </c>
      <c r="C73" s="48">
        <v>5213835</v>
      </c>
      <c r="D73" s="49" t="s">
        <v>155</v>
      </c>
      <c r="E73" s="50" t="s">
        <v>37</v>
      </c>
      <c r="F73" s="51">
        <v>253800</v>
      </c>
      <c r="G73" s="52">
        <v>0.61</v>
      </c>
      <c r="H73" s="52">
        <v>0.79</v>
      </c>
      <c r="I73" s="52">
        <v>200502</v>
      </c>
      <c r="J73" s="53">
        <f t="shared" si="0"/>
        <v>1.1061742972340784E-3</v>
      </c>
      <c r="K73" s="53">
        <f t="shared" si="1"/>
        <v>0.98669188759585558</v>
      </c>
    </row>
    <row r="74" spans="1:11" ht="30.75" customHeight="1">
      <c r="A74" s="4" t="s">
        <v>99</v>
      </c>
      <c r="B74" s="47" t="s">
        <v>340</v>
      </c>
      <c r="C74" s="48">
        <v>4011378</v>
      </c>
      <c r="D74" s="49" t="s">
        <v>100</v>
      </c>
      <c r="E74" s="50" t="s">
        <v>78</v>
      </c>
      <c r="F74" s="51">
        <v>24137.983</v>
      </c>
      <c r="G74" s="52">
        <v>6.23</v>
      </c>
      <c r="H74" s="52">
        <v>8.07</v>
      </c>
      <c r="I74" s="52">
        <v>194793.52</v>
      </c>
      <c r="J74" s="53">
        <f t="shared" si="0"/>
        <v>1.0746804774603364E-3</v>
      </c>
      <c r="K74" s="53">
        <f t="shared" si="1"/>
        <v>0.98776656807331586</v>
      </c>
    </row>
    <row r="75" spans="1:11" ht="30.75" customHeight="1">
      <c r="A75" s="4" t="s">
        <v>223</v>
      </c>
      <c r="B75" s="47" t="s">
        <v>341</v>
      </c>
      <c r="C75" s="48" t="s">
        <v>409</v>
      </c>
      <c r="D75" s="49" t="s">
        <v>224</v>
      </c>
      <c r="E75" s="50" t="s">
        <v>42</v>
      </c>
      <c r="F75" s="51">
        <v>34</v>
      </c>
      <c r="G75" s="52">
        <v>4253.5706</v>
      </c>
      <c r="H75" s="52">
        <v>5511.77</v>
      </c>
      <c r="I75" s="52">
        <v>187400.18</v>
      </c>
      <c r="J75" s="53">
        <f t="shared" si="0"/>
        <v>1.033891245040148E-3</v>
      </c>
      <c r="K75" s="53">
        <f t="shared" si="1"/>
        <v>0.98880045931835603</v>
      </c>
    </row>
    <row r="76" spans="1:11" ht="30.75" customHeight="1">
      <c r="A76" s="4" t="s">
        <v>242</v>
      </c>
      <c r="B76" s="47" t="s">
        <v>438</v>
      </c>
      <c r="C76" s="48" t="s">
        <v>416</v>
      </c>
      <c r="D76" s="49" t="s">
        <v>243</v>
      </c>
      <c r="E76" s="50" t="s">
        <v>42</v>
      </c>
      <c r="F76" s="51">
        <v>20.5</v>
      </c>
      <c r="G76" s="52">
        <v>6732.3562000000002</v>
      </c>
      <c r="H76" s="52">
        <v>8723.7800000000007</v>
      </c>
      <c r="I76" s="52">
        <v>178837.48</v>
      </c>
      <c r="J76" s="53">
        <f t="shared" si="0"/>
        <v>9.8665062572001047E-4</v>
      </c>
      <c r="K76" s="53">
        <f t="shared" si="1"/>
        <v>0.98978710994407604</v>
      </c>
    </row>
    <row r="77" spans="1:11" ht="30.75" customHeight="1">
      <c r="A77" s="4" t="s">
        <v>237</v>
      </c>
      <c r="B77" s="47" t="s">
        <v>386</v>
      </c>
      <c r="C77" s="48" t="s">
        <v>428</v>
      </c>
      <c r="D77" s="49" t="s">
        <v>238</v>
      </c>
      <c r="E77" s="50" t="s">
        <v>42</v>
      </c>
      <c r="F77" s="51">
        <v>68</v>
      </c>
      <c r="G77" s="52">
        <v>1900</v>
      </c>
      <c r="H77" s="52">
        <v>2462.02</v>
      </c>
      <c r="I77" s="52">
        <v>167417.35999999999</v>
      </c>
      <c r="J77" s="53">
        <f t="shared" si="0"/>
        <v>9.2364555237745602E-4</v>
      </c>
      <c r="K77" s="53">
        <f t="shared" si="1"/>
        <v>0.99071075549645349</v>
      </c>
    </row>
    <row r="78" spans="1:11" ht="30.75" customHeight="1">
      <c r="A78" s="4" t="s">
        <v>197</v>
      </c>
      <c r="B78" s="47" t="s">
        <v>344</v>
      </c>
      <c r="C78" s="48" t="s">
        <v>411</v>
      </c>
      <c r="D78" s="49" t="s">
        <v>198</v>
      </c>
      <c r="E78" s="50" t="s">
        <v>48</v>
      </c>
      <c r="F78" s="51">
        <v>178.95400000000001</v>
      </c>
      <c r="G78" s="52">
        <v>669.45929999999998</v>
      </c>
      <c r="H78" s="52">
        <v>867.48</v>
      </c>
      <c r="I78" s="52">
        <v>155239.01</v>
      </c>
      <c r="J78" s="53">
        <f t="shared" si="0"/>
        <v>8.5645730611197922E-4</v>
      </c>
      <c r="K78" s="53">
        <f t="shared" si="1"/>
        <v>0.99156721280256543</v>
      </c>
    </row>
    <row r="79" spans="1:11" ht="30.75" customHeight="1">
      <c r="A79" s="4" t="s">
        <v>181</v>
      </c>
      <c r="B79" s="47" t="s">
        <v>345</v>
      </c>
      <c r="C79" s="48" t="s">
        <v>266</v>
      </c>
      <c r="D79" s="49" t="s">
        <v>182</v>
      </c>
      <c r="E79" s="50" t="s">
        <v>48</v>
      </c>
      <c r="F79" s="51">
        <v>32.182000000000002</v>
      </c>
      <c r="G79" s="52">
        <v>3666.6145999999999</v>
      </c>
      <c r="H79" s="52">
        <v>4751.1899999999996</v>
      </c>
      <c r="I79" s="52">
        <v>152902.79</v>
      </c>
      <c r="J79" s="53">
        <f t="shared" ref="J79:J112" si="2">I79/$I$113</f>
        <v>8.435683248714719E-4</v>
      </c>
      <c r="K79" s="53">
        <f t="shared" ref="K79:K112" si="3">K78+J79</f>
        <v>0.99241078112743686</v>
      </c>
    </row>
    <row r="80" spans="1:11" ht="30.75" customHeight="1">
      <c r="A80" s="4" t="s">
        <v>191</v>
      </c>
      <c r="B80" s="47" t="s">
        <v>346</v>
      </c>
      <c r="C80" s="48" t="s">
        <v>412</v>
      </c>
      <c r="D80" s="49" t="s">
        <v>192</v>
      </c>
      <c r="E80" s="50" t="s">
        <v>48</v>
      </c>
      <c r="F80" s="51">
        <v>166.40299999999999</v>
      </c>
      <c r="G80" s="52">
        <v>669.45929999999998</v>
      </c>
      <c r="H80" s="52">
        <v>867.48</v>
      </c>
      <c r="I80" s="52">
        <v>144351.26999999999</v>
      </c>
      <c r="J80" s="53">
        <f t="shared" si="2"/>
        <v>7.9638938587693229E-4</v>
      </c>
      <c r="K80" s="53">
        <f t="shared" si="3"/>
        <v>0.99320717051331375</v>
      </c>
    </row>
    <row r="81" spans="1:11" ht="30.75" customHeight="1">
      <c r="A81" s="4" t="s">
        <v>219</v>
      </c>
      <c r="B81" s="47" t="s">
        <v>348</v>
      </c>
      <c r="C81" s="48" t="s">
        <v>413</v>
      </c>
      <c r="D81" s="49" t="s">
        <v>220</v>
      </c>
      <c r="E81" s="50" t="s">
        <v>42</v>
      </c>
      <c r="F81" s="51">
        <v>34</v>
      </c>
      <c r="G81" s="52">
        <v>2829.6927999999998</v>
      </c>
      <c r="H81" s="52">
        <v>3666.71</v>
      </c>
      <c r="I81" s="52">
        <v>124668.14</v>
      </c>
      <c r="J81" s="53">
        <f t="shared" si="2"/>
        <v>6.877970900638382E-4</v>
      </c>
      <c r="K81" s="53">
        <f t="shared" si="3"/>
        <v>0.99389496760337759</v>
      </c>
    </row>
    <row r="82" spans="1:11" ht="30.75" customHeight="1">
      <c r="A82" s="4" t="s">
        <v>31</v>
      </c>
      <c r="B82" s="47" t="s">
        <v>349</v>
      </c>
      <c r="C82" s="48" t="s">
        <v>414</v>
      </c>
      <c r="D82" s="49" t="s">
        <v>32</v>
      </c>
      <c r="E82" s="50" t="s">
        <v>24</v>
      </c>
      <c r="F82" s="51">
        <v>1</v>
      </c>
      <c r="G82" s="52">
        <v>84993.74</v>
      </c>
      <c r="H82" s="52">
        <v>110134.88</v>
      </c>
      <c r="I82" s="52">
        <v>110134.88</v>
      </c>
      <c r="J82" s="53">
        <f t="shared" si="2"/>
        <v>6.0761674938384432E-4</v>
      </c>
      <c r="K82" s="53">
        <f t="shared" si="3"/>
        <v>0.9945025843527614</v>
      </c>
    </row>
    <row r="83" spans="1:11" ht="30.75" customHeight="1">
      <c r="A83" s="4" t="s">
        <v>33</v>
      </c>
      <c r="B83" s="47" t="s">
        <v>350</v>
      </c>
      <c r="C83" s="48" t="s">
        <v>415</v>
      </c>
      <c r="D83" s="49" t="s">
        <v>34</v>
      </c>
      <c r="E83" s="50" t="s">
        <v>24</v>
      </c>
      <c r="F83" s="51">
        <v>1</v>
      </c>
      <c r="G83" s="52">
        <v>84993.74</v>
      </c>
      <c r="H83" s="52">
        <v>110134.88</v>
      </c>
      <c r="I83" s="52">
        <v>110134.88</v>
      </c>
      <c r="J83" s="53">
        <f t="shared" si="2"/>
        <v>6.0761674938384432E-4</v>
      </c>
      <c r="K83" s="53">
        <f t="shared" si="3"/>
        <v>0.99511020110214521</v>
      </c>
    </row>
    <row r="84" spans="1:11" ht="30.75" customHeight="1">
      <c r="A84" s="4" t="s">
        <v>199</v>
      </c>
      <c r="B84" s="47" t="s">
        <v>353</v>
      </c>
      <c r="C84" s="48" t="s">
        <v>417</v>
      </c>
      <c r="D84" s="49" t="s">
        <v>200</v>
      </c>
      <c r="E84" s="50" t="s">
        <v>48</v>
      </c>
      <c r="F84" s="51">
        <v>115.13800000000001</v>
      </c>
      <c r="G84" s="52">
        <v>669.45929999999998</v>
      </c>
      <c r="H84" s="52">
        <v>867.48</v>
      </c>
      <c r="I84" s="52">
        <v>99879.91</v>
      </c>
      <c r="J84" s="53">
        <f t="shared" si="2"/>
        <v>5.5103983627122417E-4</v>
      </c>
      <c r="K84" s="53">
        <f t="shared" si="3"/>
        <v>0.99566124093841646</v>
      </c>
    </row>
    <row r="85" spans="1:11" ht="30.75" customHeight="1">
      <c r="A85" s="4" t="s">
        <v>146</v>
      </c>
      <c r="B85" s="47" t="s">
        <v>354</v>
      </c>
      <c r="C85" s="48">
        <v>5914479</v>
      </c>
      <c r="D85" s="49" t="s">
        <v>147</v>
      </c>
      <c r="E85" s="50" t="s">
        <v>135</v>
      </c>
      <c r="F85" s="51">
        <v>101528.974</v>
      </c>
      <c r="G85" s="52">
        <v>0.74</v>
      </c>
      <c r="H85" s="52">
        <v>0.95</v>
      </c>
      <c r="I85" s="52">
        <v>96452.52</v>
      </c>
      <c r="J85" s="53">
        <f t="shared" si="2"/>
        <v>5.3213084421829154E-4</v>
      </c>
      <c r="K85" s="53">
        <f t="shared" si="3"/>
        <v>0.99619337178263478</v>
      </c>
    </row>
    <row r="86" spans="1:11" ht="30.75" customHeight="1">
      <c r="A86" s="4" t="s">
        <v>107</v>
      </c>
      <c r="B86" s="47" t="s">
        <v>356</v>
      </c>
      <c r="C86" s="48">
        <v>4916290</v>
      </c>
      <c r="D86" s="49" t="s">
        <v>108</v>
      </c>
      <c r="E86" s="50" t="s">
        <v>45</v>
      </c>
      <c r="F86" s="51">
        <v>176.28899999999999</v>
      </c>
      <c r="G86" s="52">
        <v>348.57</v>
      </c>
      <c r="H86" s="52">
        <v>451.67</v>
      </c>
      <c r="I86" s="52">
        <v>79624.45</v>
      </c>
      <c r="J86" s="53">
        <f t="shared" si="2"/>
        <v>4.3928998225154864E-4</v>
      </c>
      <c r="K86" s="53">
        <f t="shared" si="3"/>
        <v>0.9966326617648863</v>
      </c>
    </row>
    <row r="87" spans="1:11" ht="30.75" customHeight="1">
      <c r="A87" s="4" t="s">
        <v>76</v>
      </c>
      <c r="B87" s="47" t="s">
        <v>316</v>
      </c>
      <c r="C87" s="48">
        <v>4011352</v>
      </c>
      <c r="D87" s="49" t="s">
        <v>77</v>
      </c>
      <c r="E87" s="50" t="s">
        <v>78</v>
      </c>
      <c r="F87" s="51">
        <v>86542.524000000005</v>
      </c>
      <c r="G87" s="52">
        <v>0.69</v>
      </c>
      <c r="H87" s="52">
        <v>0.89</v>
      </c>
      <c r="I87" s="52">
        <v>77022.84</v>
      </c>
      <c r="J87" s="53">
        <f t="shared" si="2"/>
        <v>4.2493683807629277E-4</v>
      </c>
      <c r="K87" s="53">
        <f t="shared" si="3"/>
        <v>0.99705759860296261</v>
      </c>
    </row>
    <row r="88" spans="1:11" ht="30.75" customHeight="1">
      <c r="A88" s="4" t="s">
        <v>131</v>
      </c>
      <c r="B88" s="47" t="s">
        <v>357</v>
      </c>
      <c r="C88" s="48">
        <v>4413984</v>
      </c>
      <c r="D88" s="49" t="s">
        <v>132</v>
      </c>
      <c r="E88" s="50" t="s">
        <v>45</v>
      </c>
      <c r="F88" s="51">
        <v>12653.708000000001</v>
      </c>
      <c r="G88" s="52">
        <v>4.42</v>
      </c>
      <c r="H88" s="52">
        <v>5.72</v>
      </c>
      <c r="I88" s="52">
        <v>72379.199999999997</v>
      </c>
      <c r="J88" s="53">
        <f t="shared" si="2"/>
        <v>3.9931776587946651E-4</v>
      </c>
      <c r="K88" s="53">
        <f t="shared" si="3"/>
        <v>0.99745691636884204</v>
      </c>
    </row>
    <row r="89" spans="1:11" ht="30.75" customHeight="1">
      <c r="A89" s="4" t="s">
        <v>125</v>
      </c>
      <c r="B89" s="47" t="s">
        <v>358</v>
      </c>
      <c r="C89" s="48">
        <v>4915750</v>
      </c>
      <c r="D89" s="49" t="s">
        <v>126</v>
      </c>
      <c r="E89" s="50" t="s">
        <v>53</v>
      </c>
      <c r="F89" s="51">
        <v>275.661</v>
      </c>
      <c r="G89" s="52">
        <v>202.62</v>
      </c>
      <c r="H89" s="52">
        <v>262.55</v>
      </c>
      <c r="I89" s="52">
        <v>72374.789999999994</v>
      </c>
      <c r="J89" s="53">
        <f t="shared" si="2"/>
        <v>3.9929343580470016E-4</v>
      </c>
      <c r="K89" s="53">
        <f t="shared" si="3"/>
        <v>0.99785620980464673</v>
      </c>
    </row>
    <row r="90" spans="1:11" ht="30.75" customHeight="1">
      <c r="A90" s="4" t="s">
        <v>148</v>
      </c>
      <c r="B90" s="47" t="s">
        <v>360</v>
      </c>
      <c r="C90" s="48">
        <v>5213343</v>
      </c>
      <c r="D90" s="49" t="s">
        <v>149</v>
      </c>
      <c r="E90" s="50" t="s">
        <v>37</v>
      </c>
      <c r="F90" s="51">
        <v>16200</v>
      </c>
      <c r="G90" s="52">
        <v>2.44</v>
      </c>
      <c r="H90" s="52">
        <v>3.16</v>
      </c>
      <c r="I90" s="52">
        <v>51192</v>
      </c>
      <c r="J90" s="53">
        <f t="shared" si="2"/>
        <v>2.8242748014487104E-4</v>
      </c>
      <c r="K90" s="53">
        <f t="shared" si="3"/>
        <v>0.99813863728479157</v>
      </c>
    </row>
    <row r="91" spans="1:11" ht="30.75" customHeight="1">
      <c r="A91" s="4" t="s">
        <v>168</v>
      </c>
      <c r="B91" s="47" t="s">
        <v>361</v>
      </c>
      <c r="C91" s="48">
        <v>5212557</v>
      </c>
      <c r="D91" s="49" t="s">
        <v>169</v>
      </c>
      <c r="E91" s="50" t="s">
        <v>37</v>
      </c>
      <c r="F91" s="51">
        <v>25200</v>
      </c>
      <c r="G91" s="52">
        <v>1.1599999999999999</v>
      </c>
      <c r="H91" s="52">
        <v>1.5</v>
      </c>
      <c r="I91" s="52">
        <v>37800</v>
      </c>
      <c r="J91" s="53">
        <f t="shared" si="2"/>
        <v>2.0854349799726766E-4</v>
      </c>
      <c r="K91" s="53">
        <f t="shared" si="3"/>
        <v>0.99834718078278883</v>
      </c>
    </row>
    <row r="92" spans="1:11" ht="30.75" customHeight="1">
      <c r="A92" s="4" t="s">
        <v>164</v>
      </c>
      <c r="B92" s="47" t="s">
        <v>362</v>
      </c>
      <c r="C92" s="48">
        <v>5212560</v>
      </c>
      <c r="D92" s="49" t="s">
        <v>165</v>
      </c>
      <c r="E92" s="50" t="s">
        <v>37</v>
      </c>
      <c r="F92" s="51">
        <v>20916</v>
      </c>
      <c r="G92" s="52">
        <v>1.32</v>
      </c>
      <c r="H92" s="52">
        <v>1.71</v>
      </c>
      <c r="I92" s="52">
        <v>35766.36</v>
      </c>
      <c r="J92" s="53">
        <f t="shared" si="2"/>
        <v>1.9732385780501466E-4</v>
      </c>
      <c r="K92" s="53">
        <f t="shared" si="3"/>
        <v>0.99854450464059386</v>
      </c>
    </row>
    <row r="93" spans="1:11" ht="30.75" customHeight="1">
      <c r="A93" s="4" t="s">
        <v>195</v>
      </c>
      <c r="B93" s="47" t="s">
        <v>363</v>
      </c>
      <c r="C93" s="48" t="s">
        <v>418</v>
      </c>
      <c r="D93" s="49" t="s">
        <v>196</v>
      </c>
      <c r="E93" s="50" t="s">
        <v>48</v>
      </c>
      <c r="F93" s="51">
        <v>32.182000000000002</v>
      </c>
      <c r="G93" s="52">
        <v>715.673</v>
      </c>
      <c r="H93" s="52">
        <v>927.36</v>
      </c>
      <c r="I93" s="52">
        <v>29844.29</v>
      </c>
      <c r="J93" s="53">
        <f t="shared" si="2"/>
        <v>1.6465165692711311E-4</v>
      </c>
      <c r="K93" s="53">
        <f t="shared" si="3"/>
        <v>0.99870915629752099</v>
      </c>
    </row>
    <row r="94" spans="1:11" ht="30.75" customHeight="1">
      <c r="A94" s="4" t="s">
        <v>27</v>
      </c>
      <c r="B94" s="47" t="s">
        <v>364</v>
      </c>
      <c r="C94" s="48" t="s">
        <v>419</v>
      </c>
      <c r="D94" s="49" t="s">
        <v>28</v>
      </c>
      <c r="E94" s="50" t="s">
        <v>24</v>
      </c>
      <c r="F94" s="51">
        <v>1</v>
      </c>
      <c r="G94" s="52">
        <v>21763.43</v>
      </c>
      <c r="H94" s="52">
        <v>28201.05</v>
      </c>
      <c r="I94" s="52">
        <v>28201.05</v>
      </c>
      <c r="J94" s="53">
        <f t="shared" si="2"/>
        <v>1.5558586280941389E-4</v>
      </c>
      <c r="K94" s="53">
        <f t="shared" si="3"/>
        <v>0.99886474216033039</v>
      </c>
    </row>
    <row r="95" spans="1:11" ht="30.75" customHeight="1">
      <c r="A95" s="4" t="s">
        <v>29</v>
      </c>
      <c r="B95" s="47" t="s">
        <v>365</v>
      </c>
      <c r="C95" s="48" t="s">
        <v>420</v>
      </c>
      <c r="D95" s="49" t="s">
        <v>30</v>
      </c>
      <c r="E95" s="50" t="s">
        <v>24</v>
      </c>
      <c r="F95" s="51">
        <v>1</v>
      </c>
      <c r="G95" s="52">
        <v>21763.43</v>
      </c>
      <c r="H95" s="52">
        <v>28201.05</v>
      </c>
      <c r="I95" s="52">
        <v>28201.05</v>
      </c>
      <c r="J95" s="53">
        <f t="shared" si="2"/>
        <v>1.5558586280941389E-4</v>
      </c>
      <c r="K95" s="53">
        <f t="shared" si="3"/>
        <v>0.99902032802313978</v>
      </c>
    </row>
    <row r="96" spans="1:11" ht="30.75" customHeight="1">
      <c r="A96" s="4" t="s">
        <v>85</v>
      </c>
      <c r="B96" s="47" t="s">
        <v>366</v>
      </c>
      <c r="C96" s="48">
        <v>4915626</v>
      </c>
      <c r="D96" s="49" t="s">
        <v>86</v>
      </c>
      <c r="E96" s="50" t="s">
        <v>53</v>
      </c>
      <c r="F96" s="51">
        <v>4357.6589999999997</v>
      </c>
      <c r="G96" s="52">
        <v>4.0199999999999996</v>
      </c>
      <c r="H96" s="52">
        <v>5.2</v>
      </c>
      <c r="I96" s="52">
        <v>22659.82</v>
      </c>
      <c r="J96" s="53">
        <f t="shared" si="2"/>
        <v>1.250147652589536E-4</v>
      </c>
      <c r="K96" s="53">
        <f t="shared" si="3"/>
        <v>0.99914534278839873</v>
      </c>
    </row>
    <row r="97" spans="1:11" ht="30.75" customHeight="1">
      <c r="A97" s="4" t="s">
        <v>38</v>
      </c>
      <c r="B97" s="47" t="s">
        <v>385</v>
      </c>
      <c r="C97" s="48" t="s">
        <v>421</v>
      </c>
      <c r="D97" s="49" t="s">
        <v>39</v>
      </c>
      <c r="E97" s="50" t="s">
        <v>24</v>
      </c>
      <c r="F97" s="51">
        <v>4</v>
      </c>
      <c r="G97" s="52">
        <v>4190</v>
      </c>
      <c r="H97" s="52">
        <v>5429.4</v>
      </c>
      <c r="I97" s="52">
        <v>21717.599999999999</v>
      </c>
      <c r="J97" s="53">
        <f t="shared" si="2"/>
        <v>1.1981651513506508E-4</v>
      </c>
      <c r="K97" s="53">
        <f t="shared" si="3"/>
        <v>0.99926515930353377</v>
      </c>
    </row>
    <row r="98" spans="1:11" ht="30.75" customHeight="1">
      <c r="A98" s="4" t="s">
        <v>156</v>
      </c>
      <c r="B98" s="47" t="s">
        <v>376</v>
      </c>
      <c r="C98" s="48" t="s">
        <v>424</v>
      </c>
      <c r="D98" s="49" t="s">
        <v>444</v>
      </c>
      <c r="E98" s="50" t="s">
        <v>37</v>
      </c>
      <c r="F98" s="51">
        <v>4860</v>
      </c>
      <c r="G98" s="52">
        <v>3.01</v>
      </c>
      <c r="H98" s="52">
        <v>3.9</v>
      </c>
      <c r="I98" s="52">
        <v>18954</v>
      </c>
      <c r="J98" s="53">
        <f t="shared" si="2"/>
        <v>1.0456966828148707E-4</v>
      </c>
      <c r="K98" s="53">
        <f t="shared" si="3"/>
        <v>0.99936972897181531</v>
      </c>
    </row>
    <row r="99" spans="1:11" ht="30.75" customHeight="1">
      <c r="A99" s="4" t="s">
        <v>35</v>
      </c>
      <c r="B99" s="47" t="s">
        <v>367</v>
      </c>
      <c r="C99" s="48" t="s">
        <v>422</v>
      </c>
      <c r="D99" s="49" t="s">
        <v>36</v>
      </c>
      <c r="E99" s="50" t="s">
        <v>37</v>
      </c>
      <c r="F99" s="51">
        <v>4320</v>
      </c>
      <c r="G99" s="52">
        <v>3.13</v>
      </c>
      <c r="H99" s="52">
        <v>4.05</v>
      </c>
      <c r="I99" s="52">
        <v>17496</v>
      </c>
      <c r="J99" s="53">
        <f t="shared" si="2"/>
        <v>9.65258476444496E-5</v>
      </c>
      <c r="K99" s="53">
        <f t="shared" si="3"/>
        <v>0.99946625481945972</v>
      </c>
    </row>
    <row r="100" spans="1:11" ht="30.75" customHeight="1">
      <c r="A100" s="4" t="s">
        <v>123</v>
      </c>
      <c r="B100" s="47" t="s">
        <v>368</v>
      </c>
      <c r="C100" s="48">
        <v>4915716</v>
      </c>
      <c r="D100" s="49" t="s">
        <v>124</v>
      </c>
      <c r="E100" s="50" t="s">
        <v>78</v>
      </c>
      <c r="F100" s="51">
        <v>964.81299999999999</v>
      </c>
      <c r="G100" s="52">
        <v>13.79</v>
      </c>
      <c r="H100" s="52">
        <v>17.86</v>
      </c>
      <c r="I100" s="52">
        <v>17231.560000000001</v>
      </c>
      <c r="J100" s="53">
        <f t="shared" si="2"/>
        <v>9.506692588226978E-5</v>
      </c>
      <c r="K100" s="53">
        <f t="shared" si="3"/>
        <v>0.99956132174534196</v>
      </c>
    </row>
    <row r="101" spans="1:11" ht="30.75" customHeight="1">
      <c r="A101" s="4" t="s">
        <v>109</v>
      </c>
      <c r="B101" s="47" t="s">
        <v>369</v>
      </c>
      <c r="C101" s="48">
        <v>5915421</v>
      </c>
      <c r="D101" s="49" t="s">
        <v>110</v>
      </c>
      <c r="E101" s="50" t="s">
        <v>48</v>
      </c>
      <c r="F101" s="51">
        <v>418.34199999999998</v>
      </c>
      <c r="G101" s="52">
        <v>27.62</v>
      </c>
      <c r="H101" s="52">
        <v>35.78</v>
      </c>
      <c r="I101" s="52">
        <v>14968.27</v>
      </c>
      <c r="J101" s="53">
        <f t="shared" si="2"/>
        <v>8.258030118432703E-5</v>
      </c>
      <c r="K101" s="53">
        <f t="shared" si="3"/>
        <v>0.99964390204652631</v>
      </c>
    </row>
    <row r="102" spans="1:11" ht="30.75" customHeight="1">
      <c r="A102" s="4" t="s">
        <v>150</v>
      </c>
      <c r="B102" s="47" t="s">
        <v>371</v>
      </c>
      <c r="C102" s="48">
        <v>5213346</v>
      </c>
      <c r="D102" s="49" t="s">
        <v>151</v>
      </c>
      <c r="E102" s="50" t="s">
        <v>37</v>
      </c>
      <c r="F102" s="51">
        <v>1620</v>
      </c>
      <c r="G102" s="52">
        <v>5.8</v>
      </c>
      <c r="H102" s="52">
        <v>7.51</v>
      </c>
      <c r="I102" s="52">
        <v>12166.2</v>
      </c>
      <c r="J102" s="53">
        <f t="shared" si="2"/>
        <v>6.7121214426834873E-5</v>
      </c>
      <c r="K102" s="53">
        <f t="shared" si="3"/>
        <v>0.99971102326095318</v>
      </c>
    </row>
    <row r="103" spans="1:11" ht="30.75" customHeight="1">
      <c r="A103" s="4" t="s">
        <v>162</v>
      </c>
      <c r="B103" s="47" t="s">
        <v>378</v>
      </c>
      <c r="C103" s="48" t="s">
        <v>425</v>
      </c>
      <c r="D103" s="49" t="s">
        <v>445</v>
      </c>
      <c r="E103" s="50" t="s">
        <v>37</v>
      </c>
      <c r="F103" s="51">
        <v>2160</v>
      </c>
      <c r="G103" s="52">
        <v>4.01</v>
      </c>
      <c r="H103" s="52">
        <v>5.19</v>
      </c>
      <c r="I103" s="52">
        <v>11210.4</v>
      </c>
      <c r="J103" s="53">
        <f t="shared" si="2"/>
        <v>6.1848043120332522E-5</v>
      </c>
      <c r="K103" s="53">
        <f t="shared" si="3"/>
        <v>0.99977287130407355</v>
      </c>
    </row>
    <row r="104" spans="1:11" ht="30.75" customHeight="1">
      <c r="A104" s="4" t="s">
        <v>166</v>
      </c>
      <c r="B104" s="47" t="s">
        <v>372</v>
      </c>
      <c r="C104" s="48" t="s">
        <v>423</v>
      </c>
      <c r="D104" s="49" t="s">
        <v>167</v>
      </c>
      <c r="E104" s="50" t="s">
        <v>37</v>
      </c>
      <c r="F104" s="51">
        <v>13716</v>
      </c>
      <c r="G104" s="52">
        <v>0.63</v>
      </c>
      <c r="H104" s="52">
        <v>0.81</v>
      </c>
      <c r="I104" s="52">
        <v>11109.96</v>
      </c>
      <c r="J104" s="53">
        <f t="shared" si="2"/>
        <v>6.1293913254225496E-5</v>
      </c>
      <c r="K104" s="53">
        <f t="shared" si="3"/>
        <v>0.99983416521732782</v>
      </c>
    </row>
    <row r="105" spans="1:11" ht="30.75" customHeight="1">
      <c r="A105" s="4" t="s">
        <v>152</v>
      </c>
      <c r="B105" s="47" t="s">
        <v>374</v>
      </c>
      <c r="C105" s="48">
        <v>5213380</v>
      </c>
      <c r="D105" s="49" t="s">
        <v>153</v>
      </c>
      <c r="E105" s="50" t="s">
        <v>37</v>
      </c>
      <c r="F105" s="51">
        <v>3600</v>
      </c>
      <c r="G105" s="52">
        <v>1.7</v>
      </c>
      <c r="H105" s="52">
        <v>2.2000000000000002</v>
      </c>
      <c r="I105" s="52">
        <v>7920</v>
      </c>
      <c r="J105" s="53">
        <f t="shared" si="2"/>
        <v>4.3694828151808461E-5</v>
      </c>
      <c r="K105" s="53">
        <f t="shared" si="3"/>
        <v>0.99987786004547963</v>
      </c>
    </row>
    <row r="106" spans="1:11" ht="30.75" customHeight="1">
      <c r="A106" s="4" t="s">
        <v>187</v>
      </c>
      <c r="B106" s="47" t="s">
        <v>375</v>
      </c>
      <c r="C106" s="48" t="s">
        <v>263</v>
      </c>
      <c r="D106" s="49" t="s">
        <v>188</v>
      </c>
      <c r="E106" s="50" t="s">
        <v>48</v>
      </c>
      <c r="F106" s="51">
        <v>1.3939999999999999</v>
      </c>
      <c r="G106" s="52">
        <v>3637.5038</v>
      </c>
      <c r="H106" s="52">
        <v>4713.47</v>
      </c>
      <c r="I106" s="52">
        <v>6570.57</v>
      </c>
      <c r="J106" s="53">
        <f t="shared" si="2"/>
        <v>3.6249990784018703E-5</v>
      </c>
      <c r="K106" s="53">
        <f t="shared" si="3"/>
        <v>0.99991411003626363</v>
      </c>
    </row>
    <row r="107" spans="1:11" ht="30.75" customHeight="1">
      <c r="A107" s="4" t="s">
        <v>172</v>
      </c>
      <c r="B107" s="47" t="s">
        <v>377</v>
      </c>
      <c r="C107" s="48">
        <v>5213848</v>
      </c>
      <c r="D107" s="49" t="s">
        <v>173</v>
      </c>
      <c r="E107" s="50" t="s">
        <v>37</v>
      </c>
      <c r="F107" s="51">
        <v>3780</v>
      </c>
      <c r="G107" s="52">
        <v>1.1000000000000001</v>
      </c>
      <c r="H107" s="52">
        <v>1.42</v>
      </c>
      <c r="I107" s="52">
        <v>5367.6</v>
      </c>
      <c r="J107" s="53">
        <f t="shared" si="2"/>
        <v>2.9613176715612008E-5</v>
      </c>
      <c r="K107" s="53">
        <f t="shared" si="3"/>
        <v>0.9999437232129792</v>
      </c>
    </row>
    <row r="108" spans="1:11" ht="30.75" customHeight="1">
      <c r="A108" s="4" t="s">
        <v>158</v>
      </c>
      <c r="B108" s="47" t="s">
        <v>381</v>
      </c>
      <c r="C108" s="48">
        <v>5212556</v>
      </c>
      <c r="D108" s="49" t="s">
        <v>446</v>
      </c>
      <c r="E108" s="50" t="s">
        <v>37</v>
      </c>
      <c r="F108" s="51">
        <v>1620</v>
      </c>
      <c r="G108" s="52">
        <v>2</v>
      </c>
      <c r="H108" s="52">
        <v>2.59</v>
      </c>
      <c r="I108" s="52">
        <v>4195.8</v>
      </c>
      <c r="J108" s="53">
        <f t="shared" si="2"/>
        <v>2.3148328277696712E-5</v>
      </c>
      <c r="K108" s="53">
        <f t="shared" si="3"/>
        <v>0.99996687154125685</v>
      </c>
    </row>
    <row r="109" spans="1:11" ht="30.75" customHeight="1">
      <c r="A109" s="4" t="s">
        <v>170</v>
      </c>
      <c r="B109" s="47" t="s">
        <v>379</v>
      </c>
      <c r="C109" s="48">
        <v>5212558</v>
      </c>
      <c r="D109" s="49" t="s">
        <v>171</v>
      </c>
      <c r="E109" s="50" t="s">
        <v>37</v>
      </c>
      <c r="F109" s="51">
        <v>1656</v>
      </c>
      <c r="G109" s="52">
        <v>1.19</v>
      </c>
      <c r="H109" s="52">
        <v>1.54</v>
      </c>
      <c r="I109" s="52">
        <v>2550.2399999999998</v>
      </c>
      <c r="J109" s="53">
        <f t="shared" si="2"/>
        <v>1.4069734664882323E-5</v>
      </c>
      <c r="K109" s="53">
        <f t="shared" si="3"/>
        <v>0.99998094127592174</v>
      </c>
    </row>
    <row r="110" spans="1:11" ht="30.75" customHeight="1">
      <c r="A110" s="4" t="s">
        <v>201</v>
      </c>
      <c r="B110" s="47" t="s">
        <v>380</v>
      </c>
      <c r="C110" s="48" t="s">
        <v>426</v>
      </c>
      <c r="D110" s="49" t="s">
        <v>202</v>
      </c>
      <c r="E110" s="50" t="s">
        <v>48</v>
      </c>
      <c r="F110" s="51">
        <v>1.3939999999999999</v>
      </c>
      <c r="G110" s="52">
        <v>715.673</v>
      </c>
      <c r="H110" s="52">
        <v>927.36</v>
      </c>
      <c r="I110" s="52">
        <v>1292.73</v>
      </c>
      <c r="J110" s="53">
        <f t="shared" si="2"/>
        <v>7.1320221207938582E-6</v>
      </c>
      <c r="K110" s="53">
        <f t="shared" si="3"/>
        <v>0.99998807329804251</v>
      </c>
    </row>
    <row r="111" spans="1:11" ht="30.75" customHeight="1">
      <c r="A111" s="4" t="s">
        <v>160</v>
      </c>
      <c r="B111" s="47" t="s">
        <v>383</v>
      </c>
      <c r="C111" s="48" t="s">
        <v>427</v>
      </c>
      <c r="D111" s="49" t="s">
        <v>447</v>
      </c>
      <c r="E111" s="50" t="s">
        <v>37</v>
      </c>
      <c r="F111" s="51">
        <v>540</v>
      </c>
      <c r="G111" s="52">
        <v>1.61</v>
      </c>
      <c r="H111" s="52">
        <v>2.08</v>
      </c>
      <c r="I111" s="52">
        <v>1123.2</v>
      </c>
      <c r="J111" s="53">
        <f t="shared" si="2"/>
        <v>6.1967210833473824E-6</v>
      </c>
      <c r="K111" s="53">
        <f t="shared" si="3"/>
        <v>0.99999427001912589</v>
      </c>
    </row>
    <row r="112" spans="1:11" ht="30.75" customHeight="1">
      <c r="A112" s="4" t="s">
        <v>116</v>
      </c>
      <c r="B112" s="47" t="s">
        <v>382</v>
      </c>
      <c r="C112" s="48">
        <v>5502986</v>
      </c>
      <c r="D112" s="49" t="s">
        <v>117</v>
      </c>
      <c r="E112" s="50" t="s">
        <v>45</v>
      </c>
      <c r="F112" s="51">
        <v>180</v>
      </c>
      <c r="G112" s="52">
        <v>4.46</v>
      </c>
      <c r="H112" s="52">
        <v>5.77</v>
      </c>
      <c r="I112" s="52">
        <v>1038.5999999999999</v>
      </c>
      <c r="J112" s="53">
        <f t="shared" si="2"/>
        <v>5.7299808735439728E-6</v>
      </c>
      <c r="K112" s="53">
        <f t="shared" si="3"/>
        <v>0.99999999999999944</v>
      </c>
    </row>
    <row r="113" spans="1:11" ht="17.25" customHeight="1">
      <c r="A113" s="9"/>
      <c r="B113" s="56"/>
      <c r="C113" s="56"/>
      <c r="D113" s="56"/>
      <c r="E113" s="56"/>
      <c r="F113" s="56"/>
      <c r="G113" s="56"/>
      <c r="H113" s="56"/>
      <c r="I113" s="55">
        <v>181257149.53</v>
      </c>
      <c r="J113" s="56"/>
      <c r="K113" s="56"/>
    </row>
  </sheetData>
  <mergeCells count="11">
    <mergeCell ref="A1:K1"/>
    <mergeCell ref="A2:K2"/>
    <mergeCell ref="A3:K3"/>
    <mergeCell ref="A4:K4"/>
    <mergeCell ref="C11:K11"/>
    <mergeCell ref="C5:I5"/>
    <mergeCell ref="C6:K6"/>
    <mergeCell ref="C7:K7"/>
    <mergeCell ref="C8:K8"/>
    <mergeCell ref="C9:K9"/>
    <mergeCell ref="C10:K10"/>
  </mergeCells>
  <conditionalFormatting sqref="C113">
    <cfRule type="duplicateValues" dxfId="41" priority="22"/>
  </conditionalFormatting>
  <conditionalFormatting sqref="C13">
    <cfRule type="duplicateValues" dxfId="40" priority="33"/>
  </conditionalFormatting>
  <conditionalFormatting sqref="C54">
    <cfRule type="duplicateValues" dxfId="39" priority="15"/>
  </conditionalFormatting>
  <conditionalFormatting sqref="C55:C111">
    <cfRule type="duplicateValues" dxfId="38" priority="56"/>
  </conditionalFormatting>
  <conditionalFormatting sqref="C13 C113 C54:C111">
    <cfRule type="duplicateValues" dxfId="37" priority="58"/>
  </conditionalFormatting>
  <conditionalFormatting sqref="C27">
    <cfRule type="duplicateValues" dxfId="36" priority="10"/>
  </conditionalFormatting>
  <conditionalFormatting sqref="C27">
    <cfRule type="duplicateValues" dxfId="35" priority="11"/>
  </conditionalFormatting>
  <conditionalFormatting sqref="C53:C112">
    <cfRule type="duplicateValues" dxfId="34" priority="8"/>
  </conditionalFormatting>
  <conditionalFormatting sqref="C53:C112">
    <cfRule type="duplicateValues" dxfId="33" priority="9"/>
  </conditionalFormatting>
  <conditionalFormatting sqref="C13 C27 C53:C231">
    <cfRule type="duplicateValues" dxfId="32" priority="7"/>
  </conditionalFormatting>
  <conditionalFormatting sqref="C14:C26">
    <cfRule type="duplicateValues" dxfId="31" priority="5"/>
  </conditionalFormatting>
  <conditionalFormatting sqref="C14:C26">
    <cfRule type="duplicateValues" dxfId="30" priority="6"/>
  </conditionalFormatting>
  <conditionalFormatting sqref="C14:C26">
    <cfRule type="duplicateValues" dxfId="29" priority="4"/>
  </conditionalFormatting>
  <conditionalFormatting sqref="C28:C52">
    <cfRule type="duplicateValues" dxfId="28" priority="2"/>
  </conditionalFormatting>
  <conditionalFormatting sqref="C28:C52">
    <cfRule type="duplicateValues" dxfId="27" priority="3"/>
  </conditionalFormatting>
  <conditionalFormatting sqref="C28:C52">
    <cfRule type="duplicateValues" dxfId="26" priority="1"/>
  </conditionalFormatting>
  <printOptions horizontalCentered="1"/>
  <pageMargins left="0.19685039370078741" right="0.19685039370078741" top="0.9055118110236221" bottom="0.39370078740157483" header="0.31496062992125984" footer="0.19685039370078741"/>
  <pageSetup paperSize="9" scale="69" fitToWidth="0" fitToHeight="0" orientation="landscape" r:id="rId1"/>
  <headerFooter differentFirst="1" scaleWithDoc="0">
    <oddHeader>&amp;G</oddHeader>
    <oddFooter>&amp;L&amp;6Lote:  9332
Processo:  &amp;C&amp;6Sistema E-KRONOS - Gerenciamento de Obras Públicas&amp;R&amp;6Página &amp;P de &amp;N</oddFooter>
    <firstHeader>&amp;G</firstHeader>
    <firstFooter>&amp;L&amp;6Lote:  9332
Processo:  &amp;C&amp;6Sistema E-KRONOS - Gerenciamento de Obras Públicas&amp;R&amp;6Página &amp;P de &amp;N</firstFooter>
  </headerFooter>
  <rowBreaks count="5" manualBreakCount="5">
    <brk id="42" max="16383" man="1"/>
    <brk id="57" max="16383" man="1"/>
    <brk id="73" max="16383" man="1"/>
    <brk id="89" max="16383" man="1"/>
    <brk id="105" max="16383" man="1"/>
  </rowBreaks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8"/>
  <sheetViews>
    <sheetView topLeftCell="B1" zoomScaleNormal="100" workbookViewId="0">
      <selection activeCell="L174" sqref="L174"/>
    </sheetView>
  </sheetViews>
  <sheetFormatPr defaultRowHeight="12.75"/>
  <cols>
    <col min="1" max="1" width="16.140625" hidden="1" customWidth="1"/>
    <col min="2" max="2" width="15.140625" customWidth="1"/>
    <col min="3" max="3" width="16.140625" customWidth="1"/>
    <col min="4" max="4" width="50" customWidth="1"/>
    <col min="5" max="5" width="8" customWidth="1"/>
    <col min="6" max="6" width="16.28515625" customWidth="1"/>
    <col min="7" max="8" width="13" customWidth="1"/>
    <col min="9" max="9" width="16" customWidth="1"/>
    <col min="11" max="11" width="14.5703125" customWidth="1"/>
  </cols>
  <sheetData>
    <row r="1" spans="2:15">
      <c r="B1" s="10" t="s">
        <v>15</v>
      </c>
      <c r="C1" s="10" t="s">
        <v>261</v>
      </c>
      <c r="D1" s="11" t="s">
        <v>16</v>
      </c>
      <c r="E1" s="11" t="s">
        <v>17</v>
      </c>
      <c r="F1" s="11" t="s">
        <v>18</v>
      </c>
      <c r="G1" s="11" t="s">
        <v>19</v>
      </c>
      <c r="H1" s="11" t="s">
        <v>20</v>
      </c>
      <c r="I1" s="11" t="s">
        <v>21</v>
      </c>
      <c r="J1" s="11" t="s">
        <v>429</v>
      </c>
      <c r="K1" s="11" t="s">
        <v>430</v>
      </c>
      <c r="O1" t="str">
        <f>CONCATENATE(E1,", ",E2)</f>
        <v>Unid., tkm</v>
      </c>
    </row>
    <row r="2" spans="2:15" ht="22.5">
      <c r="B2" s="13" t="s">
        <v>270</v>
      </c>
      <c r="C2" s="13">
        <v>5914389</v>
      </c>
      <c r="D2" s="14" t="s">
        <v>143</v>
      </c>
      <c r="E2" s="15" t="s">
        <v>135</v>
      </c>
      <c r="F2" s="16">
        <v>13191643.9</v>
      </c>
      <c r="G2" s="17">
        <v>0.84</v>
      </c>
      <c r="H2" s="17">
        <v>1.08</v>
      </c>
      <c r="I2" s="17">
        <v>14246975.41</v>
      </c>
      <c r="J2" s="18">
        <v>7.7005746951678791E-2</v>
      </c>
      <c r="K2" s="18">
        <v>0.28743466603896145</v>
      </c>
      <c r="L2" t="str">
        <f>CONCATENATE(B2,", ",B3,", ",B4)</f>
        <v>05.05, 05.03, 05.06</v>
      </c>
    </row>
    <row r="3" spans="2:15" ht="22.5">
      <c r="B3" s="13" t="s">
        <v>274</v>
      </c>
      <c r="C3" s="13">
        <v>5914389</v>
      </c>
      <c r="D3" s="14" t="s">
        <v>139</v>
      </c>
      <c r="E3" s="15" t="s">
        <v>135</v>
      </c>
      <c r="F3" s="16">
        <v>4558497.2609999999</v>
      </c>
      <c r="G3" s="17">
        <v>0.84</v>
      </c>
      <c r="H3" s="17">
        <v>1.08</v>
      </c>
      <c r="I3" s="17">
        <v>4923177.04</v>
      </c>
      <c r="J3" s="18">
        <v>2.6610063850777362E-2</v>
      </c>
      <c r="K3" s="18">
        <v>0.61117396504431776</v>
      </c>
    </row>
    <row r="4" spans="2:15" ht="22.5">
      <c r="B4" s="19" t="s">
        <v>297</v>
      </c>
      <c r="C4" s="19">
        <v>5914389</v>
      </c>
      <c r="D4" s="20" t="s">
        <v>145</v>
      </c>
      <c r="E4" s="21" t="s">
        <v>135</v>
      </c>
      <c r="F4" s="22">
        <v>994407.32700000005</v>
      </c>
      <c r="G4" s="23">
        <v>0.84</v>
      </c>
      <c r="H4" s="23">
        <v>1.08</v>
      </c>
      <c r="I4" s="23">
        <v>1073959.9099999999</v>
      </c>
      <c r="J4" s="24">
        <v>5.8048170005024049E-3</v>
      </c>
      <c r="K4" s="24">
        <v>0.86963965233590979</v>
      </c>
    </row>
    <row r="6" spans="2:15">
      <c r="B6" s="10" t="s">
        <v>15</v>
      </c>
      <c r="C6" s="10" t="s">
        <v>261</v>
      </c>
      <c r="D6" s="11" t="s">
        <v>16</v>
      </c>
      <c r="E6" s="11" t="s">
        <v>17</v>
      </c>
      <c r="F6" s="11" t="s">
        <v>18</v>
      </c>
      <c r="G6" s="11" t="s">
        <v>19</v>
      </c>
      <c r="H6" s="11" t="s">
        <v>20</v>
      </c>
      <c r="I6" s="11" t="s">
        <v>21</v>
      </c>
      <c r="J6" s="11" t="s">
        <v>429</v>
      </c>
      <c r="K6" s="11" t="s">
        <v>430</v>
      </c>
    </row>
    <row r="7" spans="2:15">
      <c r="B7" s="13" t="s">
        <v>276</v>
      </c>
      <c r="C7" s="13">
        <v>5502978</v>
      </c>
      <c r="D7" s="14" t="s">
        <v>67</v>
      </c>
      <c r="E7" s="15" t="s">
        <v>45</v>
      </c>
      <c r="F7" s="16">
        <v>1131046.0020000001</v>
      </c>
      <c r="G7" s="17">
        <v>5.74</v>
      </c>
      <c r="H7" s="17">
        <v>7.43</v>
      </c>
      <c r="I7" s="17">
        <v>8403671.7899999991</v>
      </c>
      <c r="J7" s="18">
        <v>4.5422344371527305E-2</v>
      </c>
      <c r="K7" s="18">
        <v>0.45523079861631383</v>
      </c>
      <c r="L7" t="str">
        <f>CONCATENATE(B7,", ",B8,", ",B9)</f>
        <v>03.01.03, 03.03.04, 02.02.08</v>
      </c>
    </row>
    <row r="8" spans="2:15">
      <c r="B8" s="13" t="s">
        <v>282</v>
      </c>
      <c r="C8" s="13">
        <v>5502978</v>
      </c>
      <c r="D8" s="14" t="s">
        <v>67</v>
      </c>
      <c r="E8" s="15" t="s">
        <v>45</v>
      </c>
      <c r="F8" s="16">
        <v>578317.99100000004</v>
      </c>
      <c r="G8" s="17">
        <v>5.74</v>
      </c>
      <c r="H8" s="17">
        <v>7.43</v>
      </c>
      <c r="I8" s="17">
        <v>4296902.67</v>
      </c>
      <c r="J8" s="18">
        <v>2.3225013742198417E-2</v>
      </c>
      <c r="K8" s="18">
        <v>0.68528657417238259</v>
      </c>
    </row>
    <row r="9" spans="2:15">
      <c r="B9" s="25" t="s">
        <v>332</v>
      </c>
      <c r="C9" s="26">
        <v>5502978</v>
      </c>
      <c r="D9" s="27" t="s">
        <v>67</v>
      </c>
      <c r="E9" s="28" t="s">
        <v>45</v>
      </c>
      <c r="F9" s="29">
        <v>38944.135999999999</v>
      </c>
      <c r="G9" s="30">
        <v>5.74</v>
      </c>
      <c r="H9" s="30">
        <v>7.43</v>
      </c>
      <c r="I9" s="30">
        <v>289354.93</v>
      </c>
      <c r="J9" s="31">
        <v>1.5639805557017331E-3</v>
      </c>
      <c r="K9" s="31">
        <v>0.97339415528446271</v>
      </c>
    </row>
    <row r="11" spans="2:15">
      <c r="B11" s="10" t="s">
        <v>15</v>
      </c>
      <c r="C11" s="10" t="s">
        <v>261</v>
      </c>
      <c r="D11" s="11" t="s">
        <v>16</v>
      </c>
      <c r="E11" s="11" t="s">
        <v>17</v>
      </c>
      <c r="F11" s="11" t="s">
        <v>18</v>
      </c>
      <c r="G11" s="11" t="s">
        <v>19</v>
      </c>
      <c r="H11" s="11" t="s">
        <v>20</v>
      </c>
      <c r="I11" s="11" t="s">
        <v>21</v>
      </c>
      <c r="J11" s="11" t="s">
        <v>429</v>
      </c>
      <c r="K11" s="11" t="s">
        <v>430</v>
      </c>
    </row>
    <row r="12" spans="2:15" ht="33.75">
      <c r="B12" s="13" t="s">
        <v>279</v>
      </c>
      <c r="C12" s="13">
        <v>5914354</v>
      </c>
      <c r="D12" s="14" t="s">
        <v>65</v>
      </c>
      <c r="E12" s="15" t="s">
        <v>48</v>
      </c>
      <c r="F12" s="16">
        <v>2120711.2540000002</v>
      </c>
      <c r="G12" s="17">
        <v>1.92</v>
      </c>
      <c r="H12" s="17">
        <v>2.48</v>
      </c>
      <c r="I12" s="17">
        <v>5259363.9000000004</v>
      </c>
      <c r="J12" s="18">
        <v>2.842717376531181E-2</v>
      </c>
      <c r="K12" s="18">
        <v>0.5845639011935404</v>
      </c>
      <c r="L12" t="str">
        <f>CONCATENATE(B12,", ",B13,", ",B14)</f>
        <v>03.01.02, 03.03.03, 02.02.07</v>
      </c>
    </row>
    <row r="13" spans="2:15" ht="33.75">
      <c r="B13" s="13" t="s">
        <v>287</v>
      </c>
      <c r="C13" s="13">
        <v>5914354</v>
      </c>
      <c r="D13" s="14" t="s">
        <v>65</v>
      </c>
      <c r="E13" s="15" t="s">
        <v>48</v>
      </c>
      <c r="F13" s="16">
        <v>1084346.233</v>
      </c>
      <c r="G13" s="17">
        <v>1.92</v>
      </c>
      <c r="H13" s="17">
        <v>2.48</v>
      </c>
      <c r="I13" s="17">
        <v>2689178.65</v>
      </c>
      <c r="J13" s="18">
        <v>1.4535170074372801E-2</v>
      </c>
      <c r="K13" s="18">
        <v>0.78632415077065754</v>
      </c>
    </row>
    <row r="14" spans="2:15" ht="33.75">
      <c r="B14" s="25" t="s">
        <v>342</v>
      </c>
      <c r="C14" s="26">
        <v>5914354</v>
      </c>
      <c r="D14" s="27" t="s">
        <v>65</v>
      </c>
      <c r="E14" s="28" t="s">
        <v>48</v>
      </c>
      <c r="F14" s="29">
        <v>73020.255000000005</v>
      </c>
      <c r="G14" s="30">
        <v>1.92</v>
      </c>
      <c r="H14" s="30">
        <v>2.48</v>
      </c>
      <c r="I14" s="30">
        <v>181090.23</v>
      </c>
      <c r="J14" s="31">
        <v>9.7880343199113523E-4</v>
      </c>
      <c r="K14" s="31">
        <v>0.98676575716336679</v>
      </c>
    </row>
    <row r="16" spans="2:15">
      <c r="B16" s="10" t="s">
        <v>15</v>
      </c>
      <c r="C16" s="10" t="s">
        <v>261</v>
      </c>
      <c r="D16" s="11" t="s">
        <v>16</v>
      </c>
      <c r="E16" s="11" t="s">
        <v>17</v>
      </c>
      <c r="F16" s="11" t="s">
        <v>18</v>
      </c>
      <c r="G16" s="11" t="s">
        <v>19</v>
      </c>
      <c r="H16" s="11" t="s">
        <v>20</v>
      </c>
      <c r="I16" s="11" t="s">
        <v>21</v>
      </c>
      <c r="J16" s="11" t="s">
        <v>429</v>
      </c>
      <c r="K16" s="11" t="s">
        <v>430</v>
      </c>
    </row>
    <row r="17" spans="2:12" ht="22.5">
      <c r="B17" s="13" t="s">
        <v>281</v>
      </c>
      <c r="C17" s="13">
        <v>6416078</v>
      </c>
      <c r="D17" s="14" t="s">
        <v>84</v>
      </c>
      <c r="E17" s="15" t="s">
        <v>48</v>
      </c>
      <c r="F17" s="16">
        <v>25057.97</v>
      </c>
      <c r="G17" s="17">
        <v>141.12</v>
      </c>
      <c r="H17" s="17">
        <v>182.86</v>
      </c>
      <c r="I17" s="17">
        <v>4582100.3899999997</v>
      </c>
      <c r="J17" s="18">
        <v>2.4766524331323224E-2</v>
      </c>
      <c r="K17" s="18">
        <v>0.66206156043018416</v>
      </c>
      <c r="L17" t="str">
        <f>CONCATENATE(B17,", ",B18,", ",B19)</f>
        <v>02.03.12, 02.02.16, 02.01.03</v>
      </c>
    </row>
    <row r="18" spans="2:12" ht="22.5">
      <c r="B18" s="19" t="s">
        <v>289</v>
      </c>
      <c r="C18" s="19">
        <v>6416078</v>
      </c>
      <c r="D18" s="20" t="s">
        <v>84</v>
      </c>
      <c r="E18" s="21" t="s">
        <v>48</v>
      </c>
      <c r="F18" s="22">
        <v>11142.35</v>
      </c>
      <c r="G18" s="23">
        <v>141.12</v>
      </c>
      <c r="H18" s="23">
        <v>182.86</v>
      </c>
      <c r="I18" s="23">
        <v>2037490.12</v>
      </c>
      <c r="J18" s="24">
        <v>1.1012754923907435E-2</v>
      </c>
      <c r="K18" s="24">
        <v>0.80849198631568409</v>
      </c>
    </row>
    <row r="19" spans="2:12" ht="22.5">
      <c r="B19" s="19" t="s">
        <v>294</v>
      </c>
      <c r="C19" s="19">
        <v>6416078</v>
      </c>
      <c r="D19" s="20" t="s">
        <v>50</v>
      </c>
      <c r="E19" s="21" t="s">
        <v>48</v>
      </c>
      <c r="F19" s="22">
        <v>6580.9350000000004</v>
      </c>
      <c r="G19" s="23">
        <v>141.12</v>
      </c>
      <c r="H19" s="23">
        <v>182.86</v>
      </c>
      <c r="I19" s="23">
        <v>1203389.77</v>
      </c>
      <c r="J19" s="24">
        <v>6.5043930691292559E-3</v>
      </c>
      <c r="K19" s="24">
        <v>0.8515297149498452</v>
      </c>
    </row>
    <row r="21" spans="2:12">
      <c r="B21" s="10" t="s">
        <v>15</v>
      </c>
      <c r="C21" s="10" t="s">
        <v>261</v>
      </c>
      <c r="D21" s="11" t="s">
        <v>16</v>
      </c>
      <c r="E21" s="11" t="s">
        <v>17</v>
      </c>
      <c r="F21" s="11" t="s">
        <v>18</v>
      </c>
      <c r="G21" s="11" t="s">
        <v>19</v>
      </c>
      <c r="H21" s="11" t="s">
        <v>20</v>
      </c>
      <c r="I21" s="11" t="s">
        <v>21</v>
      </c>
      <c r="J21" s="11" t="s">
        <v>429</v>
      </c>
      <c r="K21" s="11" t="s">
        <v>430</v>
      </c>
    </row>
    <row r="22" spans="2:12">
      <c r="B22" s="19" t="s">
        <v>314</v>
      </c>
      <c r="C22" s="19" t="s">
        <v>401</v>
      </c>
      <c r="D22" s="20" t="s">
        <v>216</v>
      </c>
      <c r="E22" s="21" t="s">
        <v>42</v>
      </c>
      <c r="F22" s="22">
        <v>34</v>
      </c>
      <c r="G22" s="23">
        <v>11551.44</v>
      </c>
      <c r="H22" s="23">
        <v>14968.35</v>
      </c>
      <c r="I22" s="23">
        <v>508923.9</v>
      </c>
      <c r="J22" s="24">
        <v>2.7507638592226278E-3</v>
      </c>
      <c r="K22" s="24">
        <v>0.93647852652329022</v>
      </c>
      <c r="L22" t="str">
        <f>CONCATENATE(B22,", ",B23)</f>
        <v>10.01.01.02, 10.02.01.04</v>
      </c>
    </row>
    <row r="23" spans="2:12" ht="22.5">
      <c r="B23" s="19" t="s">
        <v>315</v>
      </c>
      <c r="C23" s="19" t="s">
        <v>401</v>
      </c>
      <c r="D23" s="20" t="s">
        <v>232</v>
      </c>
      <c r="E23" s="21" t="s">
        <v>42</v>
      </c>
      <c r="F23" s="22">
        <v>34</v>
      </c>
      <c r="G23" s="23">
        <v>11551.44</v>
      </c>
      <c r="H23" s="23">
        <v>14968.35</v>
      </c>
      <c r="I23" s="23">
        <v>508923.9</v>
      </c>
      <c r="J23" s="24">
        <v>2.7507638592226278E-3</v>
      </c>
      <c r="K23" s="24">
        <v>0.9392292903825129</v>
      </c>
    </row>
    <row r="25" spans="2:12">
      <c r="B25" s="10" t="s">
        <v>15</v>
      </c>
      <c r="C25" s="10" t="s">
        <v>261</v>
      </c>
      <c r="D25" s="11" t="s">
        <v>16</v>
      </c>
      <c r="E25" s="11" t="s">
        <v>17</v>
      </c>
      <c r="F25" s="11" t="s">
        <v>18</v>
      </c>
      <c r="G25" s="11" t="s">
        <v>19</v>
      </c>
      <c r="H25" s="11" t="s">
        <v>20</v>
      </c>
      <c r="I25" s="11" t="s">
        <v>21</v>
      </c>
      <c r="J25" s="11" t="s">
        <v>429</v>
      </c>
      <c r="K25" s="11" t="s">
        <v>430</v>
      </c>
    </row>
    <row r="26" spans="2:12">
      <c r="B26" s="25" t="s">
        <v>241</v>
      </c>
      <c r="C26" s="26" t="s">
        <v>406</v>
      </c>
      <c r="D26" s="27" t="s">
        <v>247</v>
      </c>
      <c r="E26" s="28" t="s">
        <v>248</v>
      </c>
      <c r="F26" s="29">
        <v>12.474</v>
      </c>
      <c r="G26" s="30">
        <v>14929.344999999999</v>
      </c>
      <c r="H26" s="30">
        <v>19345.439999999999</v>
      </c>
      <c r="I26" s="30">
        <v>241315.01</v>
      </c>
      <c r="J26" s="31">
        <v>1.3043219392839421E-3</v>
      </c>
      <c r="K26" s="31">
        <v>0.97889785772851778</v>
      </c>
      <c r="L26" t="str">
        <f>CONCATENATE(B26,", ",B27,", ",B28)</f>
        <v>10.03.01.01, 10.03.01.02.03, 10.03.01.03</v>
      </c>
    </row>
    <row r="27" spans="2:12">
      <c r="B27" s="25" t="s">
        <v>347</v>
      </c>
      <c r="C27" s="26" t="s">
        <v>406</v>
      </c>
      <c r="D27" s="27" t="s">
        <v>247</v>
      </c>
      <c r="E27" s="28" t="s">
        <v>248</v>
      </c>
      <c r="F27" s="29">
        <v>6.8979999999999997</v>
      </c>
      <c r="G27" s="30">
        <v>14929.344999999999</v>
      </c>
      <c r="H27" s="30">
        <v>19345.439999999999</v>
      </c>
      <c r="I27" s="30">
        <v>133444.84</v>
      </c>
      <c r="J27" s="31">
        <v>7.2127727361938798E-4</v>
      </c>
      <c r="K27" s="31">
        <v>0.99169138716390959</v>
      </c>
    </row>
    <row r="28" spans="2:12">
      <c r="B28" s="25" t="s">
        <v>252</v>
      </c>
      <c r="C28" s="26" t="s">
        <v>406</v>
      </c>
      <c r="D28" s="27" t="s">
        <v>247</v>
      </c>
      <c r="E28" s="28" t="s">
        <v>248</v>
      </c>
      <c r="F28" s="29">
        <v>1.1279999999999999</v>
      </c>
      <c r="G28" s="30">
        <v>14929.344999999999</v>
      </c>
      <c r="H28" s="30">
        <v>19345.439999999999</v>
      </c>
      <c r="I28" s="30">
        <v>21821.65</v>
      </c>
      <c r="J28" s="31">
        <v>1.1794731229680009E-4</v>
      </c>
      <c r="K28" s="31">
        <v>0.99916741223234873</v>
      </c>
    </row>
    <row r="30" spans="2:12">
      <c r="B30" s="10" t="s">
        <v>15</v>
      </c>
      <c r="C30" s="10" t="s">
        <v>261</v>
      </c>
      <c r="D30" s="11" t="s">
        <v>16</v>
      </c>
      <c r="E30" s="11" t="s">
        <v>17</v>
      </c>
      <c r="F30" s="11" t="s">
        <v>18</v>
      </c>
      <c r="G30" s="11" t="s">
        <v>19</v>
      </c>
      <c r="H30" s="11" t="s">
        <v>20</v>
      </c>
      <c r="I30" s="11" t="s">
        <v>21</v>
      </c>
      <c r="J30" s="11" t="s">
        <v>429</v>
      </c>
      <c r="K30" s="11" t="s">
        <v>430</v>
      </c>
    </row>
    <row r="31" spans="2:12">
      <c r="B31" s="25" t="s">
        <v>343</v>
      </c>
      <c r="C31" s="26" t="s">
        <v>410</v>
      </c>
      <c r="D31" s="27" t="s">
        <v>245</v>
      </c>
      <c r="E31" s="28" t="s">
        <v>42</v>
      </c>
      <c r="F31" s="29">
        <v>24.949000000000002</v>
      </c>
      <c r="G31" s="30">
        <v>4885.5574999999999</v>
      </c>
      <c r="H31" s="30">
        <v>6330.7</v>
      </c>
      <c r="I31" s="30">
        <v>157944.63</v>
      </c>
      <c r="J31" s="31">
        <v>8.5370009143270742E-4</v>
      </c>
      <c r="K31" s="31">
        <v>0.98852435801362504</v>
      </c>
      <c r="L31" t="str">
        <f>CONCATENATE(B31,", ",B32,", ",B33)</f>
        <v>10.03.01.01.02, 10.03.01.02.02, 10.03.01.03.02</v>
      </c>
    </row>
    <row r="32" spans="2:12">
      <c r="B32" s="25" t="s">
        <v>355</v>
      </c>
      <c r="C32" s="26" t="s">
        <v>410</v>
      </c>
      <c r="D32" s="27" t="s">
        <v>245</v>
      </c>
      <c r="E32" s="28" t="s">
        <v>42</v>
      </c>
      <c r="F32" s="29">
        <v>13.795999999999999</v>
      </c>
      <c r="G32" s="30">
        <v>4885.5574999999999</v>
      </c>
      <c r="H32" s="30">
        <v>6330.7</v>
      </c>
      <c r="I32" s="30">
        <v>87338.33</v>
      </c>
      <c r="J32" s="31">
        <v>4.7206885290484378E-4</v>
      </c>
      <c r="K32" s="31">
        <v>0.99624294322578832</v>
      </c>
    </row>
    <row r="33" spans="2:12">
      <c r="B33" s="25" t="s">
        <v>370</v>
      </c>
      <c r="C33" s="26" t="s">
        <v>410</v>
      </c>
      <c r="D33" s="27" t="s">
        <v>245</v>
      </c>
      <c r="E33" s="28" t="s">
        <v>42</v>
      </c>
      <c r="F33" s="29">
        <v>2.2559999999999998</v>
      </c>
      <c r="G33" s="30">
        <v>4885.5574999999999</v>
      </c>
      <c r="H33" s="30">
        <v>6330.7</v>
      </c>
      <c r="I33" s="30">
        <v>14282.05</v>
      </c>
      <c r="J33" s="31">
        <v>7.7195327190588867E-5</v>
      </c>
      <c r="K33" s="31">
        <v>0.99963060138358084</v>
      </c>
    </row>
    <row r="35" spans="2:12">
      <c r="B35" s="10" t="s">
        <v>15</v>
      </c>
      <c r="C35" s="10" t="s">
        <v>261</v>
      </c>
      <c r="D35" s="11" t="s">
        <v>16</v>
      </c>
      <c r="E35" s="11" t="s">
        <v>17</v>
      </c>
      <c r="F35" s="11" t="s">
        <v>18</v>
      </c>
      <c r="G35" s="11" t="s">
        <v>19</v>
      </c>
      <c r="H35" s="11" t="s">
        <v>20</v>
      </c>
      <c r="I35" s="11" t="s">
        <v>21</v>
      </c>
      <c r="J35" s="11" t="s">
        <v>429</v>
      </c>
      <c r="K35" s="11" t="s">
        <v>430</v>
      </c>
    </row>
    <row r="36" spans="2:12">
      <c r="B36" s="25" t="s">
        <v>351</v>
      </c>
      <c r="C36" s="26" t="s">
        <v>416</v>
      </c>
      <c r="D36" s="27" t="s">
        <v>243</v>
      </c>
      <c r="E36" s="28" t="s">
        <v>42</v>
      </c>
      <c r="F36" s="29">
        <v>12.474</v>
      </c>
      <c r="G36" s="30">
        <v>6732.3562000000002</v>
      </c>
      <c r="H36" s="30">
        <v>8723.7800000000007</v>
      </c>
      <c r="I36" s="30">
        <v>108820.43</v>
      </c>
      <c r="J36" s="31">
        <v>5.881808773159716E-4</v>
      </c>
      <c r="K36" s="31">
        <v>0.99414397968362589</v>
      </c>
      <c r="L36" t="str">
        <f>CONCATENATE(B36,", ",B37,", ",B38)</f>
        <v>10.03.01.01.01, 10.03.01.02.01, 10.03.01.03.01</v>
      </c>
    </row>
    <row r="37" spans="2:12">
      <c r="B37" s="25" t="s">
        <v>359</v>
      </c>
      <c r="C37" s="26" t="s">
        <v>416</v>
      </c>
      <c r="D37" s="27" t="s">
        <v>243</v>
      </c>
      <c r="E37" s="28" t="s">
        <v>42</v>
      </c>
      <c r="F37" s="29">
        <v>6.8979999999999997</v>
      </c>
      <c r="G37" s="30">
        <v>6732.3562000000002</v>
      </c>
      <c r="H37" s="30">
        <v>8723.7800000000007</v>
      </c>
      <c r="I37" s="30">
        <v>60176.63</v>
      </c>
      <c r="J37" s="31">
        <v>3.2525825368746121E-4</v>
      </c>
      <c r="K37" s="31">
        <v>0.99778098025355322</v>
      </c>
    </row>
    <row r="38" spans="2:12">
      <c r="B38" s="25" t="s">
        <v>373</v>
      </c>
      <c r="C38" s="26" t="s">
        <v>416</v>
      </c>
      <c r="D38" s="27" t="s">
        <v>243</v>
      </c>
      <c r="E38" s="28" t="s">
        <v>42</v>
      </c>
      <c r="F38" s="29">
        <v>1.1279999999999999</v>
      </c>
      <c r="G38" s="30">
        <v>6732.3562000000002</v>
      </c>
      <c r="H38" s="30">
        <v>8723.7800000000007</v>
      </c>
      <c r="I38" s="30">
        <v>9840.42</v>
      </c>
      <c r="J38" s="31">
        <v>5.3188053647257541E-5</v>
      </c>
      <c r="K38" s="31">
        <v>0.99980959846232886</v>
      </c>
    </row>
  </sheetData>
  <conditionalFormatting sqref="C2:C3">
    <cfRule type="duplicateValues" dxfId="25" priority="20"/>
  </conditionalFormatting>
  <conditionalFormatting sqref="C4">
    <cfRule type="duplicateValues" dxfId="24" priority="18"/>
  </conditionalFormatting>
  <conditionalFormatting sqref="C4">
    <cfRule type="duplicateValues" dxfId="23" priority="19"/>
  </conditionalFormatting>
  <conditionalFormatting sqref="C7:C8">
    <cfRule type="duplicateValues" dxfId="22" priority="17"/>
  </conditionalFormatting>
  <conditionalFormatting sqref="C9">
    <cfRule type="duplicateValues" dxfId="21" priority="15"/>
  </conditionalFormatting>
  <conditionalFormatting sqref="C9">
    <cfRule type="duplicateValues" dxfId="20" priority="16"/>
  </conditionalFormatting>
  <conditionalFormatting sqref="C12:C13">
    <cfRule type="duplicateValues" dxfId="19" priority="14"/>
  </conditionalFormatting>
  <conditionalFormatting sqref="C14">
    <cfRule type="duplicateValues" dxfId="18" priority="12"/>
  </conditionalFormatting>
  <conditionalFormatting sqref="C14">
    <cfRule type="duplicateValues" dxfId="17" priority="13"/>
  </conditionalFormatting>
  <conditionalFormatting sqref="C17">
    <cfRule type="duplicateValues" dxfId="16" priority="11"/>
  </conditionalFormatting>
  <conditionalFormatting sqref="C18:C19">
    <cfRule type="duplicateValues" dxfId="15" priority="9"/>
  </conditionalFormatting>
  <conditionalFormatting sqref="C18:C19">
    <cfRule type="duplicateValues" dxfId="14" priority="10"/>
  </conditionalFormatting>
  <conditionalFormatting sqref="C22:C23">
    <cfRule type="duplicateValues" dxfId="13" priority="7"/>
  </conditionalFormatting>
  <conditionalFormatting sqref="C22:C23">
    <cfRule type="duplicateValues" dxfId="12" priority="8"/>
  </conditionalFormatting>
  <conditionalFormatting sqref="C26:C28">
    <cfRule type="duplicateValues" dxfId="11" priority="5"/>
  </conditionalFormatting>
  <conditionalFormatting sqref="C26:C28">
    <cfRule type="duplicateValues" dxfId="10" priority="6"/>
  </conditionalFormatting>
  <conditionalFormatting sqref="C31:C33">
    <cfRule type="duplicateValues" dxfId="9" priority="3"/>
  </conditionalFormatting>
  <conditionalFormatting sqref="C31:C33">
    <cfRule type="duplicateValues" dxfId="8" priority="4"/>
  </conditionalFormatting>
  <conditionalFormatting sqref="C36:C38">
    <cfRule type="duplicateValues" dxfId="7" priority="1"/>
  </conditionalFormatting>
  <conditionalFormatting sqref="C36:C38">
    <cfRule type="duplicateValues" dxfId="6" priority="2"/>
  </conditionalFormatting>
  <pageMargins left="0.7" right="0.7" top="0.75" bottom="0.75" header="0.3" footer="0.3"/>
  <pageSetup paperSize="9" scale="51" fitToWidth="0" fitToHeight="0" orientation="landscape" horizontalDpi="0" verticalDpi="0"/>
  <headerFooter differentFirst="1" scaleWithDoc="0">
    <oddHeader>&amp;G</oddHeader>
    <oddFooter>&amp;L&amp;6Lote:  9332
Processo:  &amp;C&amp;6Sistema E-KRONOS - Gerenciamento de Obras Públicas&amp;R&amp;6Página &amp;P de &amp;N</oddFooter>
    <firstHeader>&amp;G</firstHeader>
    <firstFooter>&amp;L&amp;6Lote:  9332
Processo:  &amp;C&amp;6Sistema E-KRONOS - Gerenciamento de Obras Públicas&amp;R&amp;6Página &amp;P de &amp;N</firstFooter>
  </headerFooter>
  <legacyDrawingHF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34"/>
  <sheetViews>
    <sheetView topLeftCell="B1" zoomScaleNormal="100" workbookViewId="0">
      <selection activeCell="L174" sqref="L174"/>
    </sheetView>
  </sheetViews>
  <sheetFormatPr defaultRowHeight="12.75"/>
  <cols>
    <col min="1" max="1" width="16.140625" hidden="1" customWidth="1"/>
    <col min="2" max="2" width="15.140625" customWidth="1"/>
    <col min="3" max="3" width="16.140625" customWidth="1"/>
    <col min="4" max="4" width="50" customWidth="1"/>
    <col min="5" max="5" width="8" customWidth="1"/>
    <col min="6" max="6" width="16.28515625" customWidth="1"/>
    <col min="7" max="8" width="13" customWidth="1"/>
    <col min="9" max="9" width="16" customWidth="1"/>
  </cols>
  <sheetData>
    <row r="2" spans="1:11" ht="12.6" customHeight="1">
      <c r="A2" s="61" t="s">
        <v>0</v>
      </c>
      <c r="B2" s="61"/>
      <c r="C2" s="61"/>
      <c r="D2" s="61"/>
      <c r="E2" s="61"/>
      <c r="F2" s="61"/>
      <c r="G2" s="61"/>
      <c r="H2" s="61"/>
      <c r="I2" s="61"/>
    </row>
    <row r="3" spans="1:11" ht="12.6" customHeight="1">
      <c r="A3" s="62" t="s">
        <v>1</v>
      </c>
      <c r="B3" s="62"/>
      <c r="C3" s="62"/>
      <c r="D3" s="62"/>
      <c r="E3" s="62"/>
      <c r="F3" s="62"/>
      <c r="G3" s="62"/>
      <c r="H3" s="62"/>
      <c r="I3" s="62"/>
    </row>
    <row r="4" spans="1:11" ht="12.6" customHeight="1">
      <c r="A4" s="62" t="s">
        <v>2</v>
      </c>
      <c r="B4" s="62"/>
      <c r="C4" s="62"/>
      <c r="D4" s="62"/>
      <c r="E4" s="62"/>
      <c r="F4" s="62"/>
      <c r="G4" s="62"/>
      <c r="H4" s="62"/>
      <c r="I4" s="62"/>
    </row>
    <row r="5" spans="1:11" ht="12.6" customHeight="1">
      <c r="A5" s="63" t="s">
        <v>268</v>
      </c>
      <c r="B5" s="63"/>
      <c r="C5" s="63"/>
      <c r="D5" s="63"/>
      <c r="E5" s="63"/>
      <c r="F5" s="63"/>
      <c r="G5" s="63"/>
      <c r="H5" s="63"/>
      <c r="I5" s="63"/>
      <c r="J5" s="63"/>
      <c r="K5" s="63"/>
    </row>
    <row r="7" spans="1:11" ht="10.15" customHeight="1">
      <c r="A7" s="1" t="s">
        <v>3</v>
      </c>
      <c r="B7" s="1" t="s">
        <v>3</v>
      </c>
      <c r="C7" s="64" t="s">
        <v>4</v>
      </c>
      <c r="D7" s="64"/>
      <c r="E7" s="64"/>
      <c r="F7" s="64"/>
      <c r="G7" s="64"/>
      <c r="H7" s="64"/>
      <c r="I7" s="64"/>
    </row>
    <row r="8" spans="1:11">
      <c r="A8" s="2" t="s">
        <v>5</v>
      </c>
      <c r="B8" s="2" t="s">
        <v>5</v>
      </c>
      <c r="C8" s="64" t="s">
        <v>6</v>
      </c>
      <c r="D8" s="64"/>
      <c r="E8" s="64"/>
      <c r="F8" s="64"/>
      <c r="G8" s="64"/>
      <c r="H8" s="64"/>
      <c r="I8" s="64"/>
    </row>
    <row r="9" spans="1:11">
      <c r="A9" s="2" t="s">
        <v>7</v>
      </c>
      <c r="B9" s="2" t="s">
        <v>7</v>
      </c>
      <c r="C9" s="64" t="s">
        <v>8</v>
      </c>
      <c r="D9" s="64"/>
      <c r="E9" s="64"/>
      <c r="F9" s="64"/>
      <c r="G9" s="64"/>
      <c r="H9" s="64"/>
      <c r="I9" s="64"/>
    </row>
    <row r="10" spans="1:11">
      <c r="A10" s="2" t="s">
        <v>9</v>
      </c>
      <c r="B10" s="2" t="s">
        <v>9</v>
      </c>
      <c r="C10" s="64" t="s">
        <v>10</v>
      </c>
      <c r="D10" s="64"/>
      <c r="E10" s="64"/>
      <c r="F10" s="64"/>
      <c r="G10" s="64"/>
      <c r="H10" s="64"/>
      <c r="I10" s="64"/>
    </row>
    <row r="11" spans="1:11">
      <c r="A11" s="2" t="s">
        <v>11</v>
      </c>
      <c r="B11" s="2" t="s">
        <v>11</v>
      </c>
      <c r="C11" s="64" t="s">
        <v>12</v>
      </c>
      <c r="D11" s="64"/>
      <c r="E11" s="64"/>
      <c r="F11" s="64"/>
      <c r="G11" s="64"/>
      <c r="H11" s="64"/>
      <c r="I11" s="64"/>
    </row>
    <row r="12" spans="1:11">
      <c r="A12" s="2" t="s">
        <v>13</v>
      </c>
      <c r="B12" s="2" t="s">
        <v>13</v>
      </c>
      <c r="C12" s="64" t="s">
        <v>14</v>
      </c>
      <c r="D12" s="64"/>
      <c r="E12" s="64"/>
      <c r="F12" s="64"/>
      <c r="G12" s="64"/>
      <c r="H12" s="64"/>
      <c r="I12" s="64"/>
    </row>
    <row r="13" spans="1:11" ht="10.15" customHeight="1">
      <c r="A13" s="3" t="s">
        <v>15</v>
      </c>
      <c r="B13" s="10" t="s">
        <v>15</v>
      </c>
      <c r="C13" s="10" t="s">
        <v>261</v>
      </c>
      <c r="D13" s="11" t="s">
        <v>16</v>
      </c>
      <c r="E13" s="11" t="s">
        <v>17</v>
      </c>
      <c r="F13" s="11" t="s">
        <v>18</v>
      </c>
      <c r="G13" s="11" t="s">
        <v>19</v>
      </c>
      <c r="H13" s="11" t="s">
        <v>20</v>
      </c>
      <c r="I13" s="11" t="s">
        <v>21</v>
      </c>
      <c r="J13" s="11" t="s">
        <v>429</v>
      </c>
      <c r="K13" s="11" t="s">
        <v>430</v>
      </c>
    </row>
    <row r="14" spans="1:11" ht="22.5">
      <c r="A14" s="12" t="s">
        <v>136</v>
      </c>
      <c r="B14" s="13" t="s">
        <v>269</v>
      </c>
      <c r="C14" s="13">
        <v>5914374</v>
      </c>
      <c r="D14" s="14" t="s">
        <v>137</v>
      </c>
      <c r="E14" s="15" t="s">
        <v>135</v>
      </c>
      <c r="F14" s="16">
        <v>29272062.265999999</v>
      </c>
      <c r="G14" s="17">
        <v>1.03</v>
      </c>
      <c r="H14" s="17">
        <v>1.33</v>
      </c>
      <c r="I14" s="17">
        <v>38931842.810000002</v>
      </c>
      <c r="J14" s="18">
        <f>I14/$I$134</f>
        <v>0.21042891908728265</v>
      </c>
      <c r="K14" s="18">
        <f>J14</f>
        <v>0.21042891908728265</v>
      </c>
    </row>
    <row r="15" spans="1:11" ht="22.5">
      <c r="A15" s="4" t="s">
        <v>142</v>
      </c>
      <c r="B15" s="13" t="s">
        <v>270</v>
      </c>
      <c r="C15" s="13">
        <v>5914389</v>
      </c>
      <c r="D15" s="14" t="s">
        <v>143</v>
      </c>
      <c r="E15" s="15" t="s">
        <v>135</v>
      </c>
      <c r="F15" s="16">
        <v>13191643.9</v>
      </c>
      <c r="G15" s="17">
        <v>0.84</v>
      </c>
      <c r="H15" s="17">
        <v>1.08</v>
      </c>
      <c r="I15" s="17">
        <v>14246975.41</v>
      </c>
      <c r="J15" s="18">
        <f>I15/$I$134</f>
        <v>7.7005746951678791E-2</v>
      </c>
      <c r="K15" s="18">
        <f t="shared" ref="K15" si="0">K14+J15</f>
        <v>0.28743466603896145</v>
      </c>
    </row>
    <row r="16" spans="1:11" ht="22.5">
      <c r="A16" s="4" t="s">
        <v>189</v>
      </c>
      <c r="B16" s="13" t="s">
        <v>271</v>
      </c>
      <c r="C16" s="13" t="s">
        <v>387</v>
      </c>
      <c r="D16" s="14" t="s">
        <v>190</v>
      </c>
      <c r="E16" s="15" t="s">
        <v>48</v>
      </c>
      <c r="F16" s="16">
        <v>2225.4810000000002</v>
      </c>
      <c r="G16" s="17">
        <v>4545.7511999999997</v>
      </c>
      <c r="H16" s="17">
        <v>5890.38</v>
      </c>
      <c r="I16" s="17">
        <v>13108928.77</v>
      </c>
      <c r="J16" s="18">
        <f t="shared" ref="J16:J79" si="1">I16/$I$134</f>
        <v>7.0854537375115878E-2</v>
      </c>
      <c r="K16" s="18">
        <f t="shared" ref="K16:K79" si="2">K15+J16</f>
        <v>0.35828920341407733</v>
      </c>
    </row>
    <row r="17" spans="1:11" ht="22.5">
      <c r="A17" s="4" t="s">
        <v>179</v>
      </c>
      <c r="B17" s="13" t="s">
        <v>272</v>
      </c>
      <c r="C17" s="13" t="s">
        <v>265</v>
      </c>
      <c r="D17" s="14" t="s">
        <v>180</v>
      </c>
      <c r="E17" s="15" t="s">
        <v>48</v>
      </c>
      <c r="F17" s="16">
        <v>1727.8789999999999</v>
      </c>
      <c r="G17" s="17">
        <v>4257.1386000000002</v>
      </c>
      <c r="H17" s="17">
        <v>5516.4</v>
      </c>
      <c r="I17" s="17">
        <v>9531671.7100000009</v>
      </c>
      <c r="J17" s="18">
        <f t="shared" si="1"/>
        <v>5.1519250830709164E-2</v>
      </c>
      <c r="K17" s="18">
        <f t="shared" si="2"/>
        <v>0.40980845424478651</v>
      </c>
    </row>
    <row r="18" spans="1:11" ht="22.5">
      <c r="A18" s="4" t="s">
        <v>113</v>
      </c>
      <c r="B18" s="13" t="s">
        <v>276</v>
      </c>
      <c r="C18" s="13">
        <v>5502978</v>
      </c>
      <c r="D18" s="14" t="s">
        <v>67</v>
      </c>
      <c r="E18" s="15" t="s">
        <v>45</v>
      </c>
      <c r="F18" s="16">
        <v>1131046.0020000001</v>
      </c>
      <c r="G18" s="17">
        <v>5.74</v>
      </c>
      <c r="H18" s="17">
        <v>7.43</v>
      </c>
      <c r="I18" s="17">
        <v>8403671.7899999991</v>
      </c>
      <c r="J18" s="18">
        <f t="shared" si="1"/>
        <v>4.5422344371527305E-2</v>
      </c>
      <c r="K18" s="18">
        <f t="shared" si="2"/>
        <v>0.45523079861631383</v>
      </c>
    </row>
    <row r="19" spans="1:11" ht="22.5">
      <c r="A19" s="4" t="s">
        <v>43</v>
      </c>
      <c r="B19" s="13" t="s">
        <v>277</v>
      </c>
      <c r="C19" s="13" t="s">
        <v>388</v>
      </c>
      <c r="D19" s="14" t="s">
        <v>44</v>
      </c>
      <c r="E19" s="15" t="s">
        <v>45</v>
      </c>
      <c r="F19" s="16">
        <v>12778.514999999999</v>
      </c>
      <c r="G19" s="17">
        <v>425.29</v>
      </c>
      <c r="H19" s="17">
        <v>551.09</v>
      </c>
      <c r="I19" s="17">
        <v>7042111.8300000001</v>
      </c>
      <c r="J19" s="18">
        <f t="shared" si="1"/>
        <v>3.8063032045789404E-2</v>
      </c>
      <c r="K19" s="18">
        <f t="shared" si="2"/>
        <v>0.49329383066210325</v>
      </c>
    </row>
    <row r="20" spans="1:11" ht="22.5">
      <c r="A20" s="4" t="s">
        <v>133</v>
      </c>
      <c r="B20" s="13" t="s">
        <v>273</v>
      </c>
      <c r="C20" s="13">
        <v>5914612</v>
      </c>
      <c r="D20" s="14" t="s">
        <v>134</v>
      </c>
      <c r="E20" s="15" t="s">
        <v>135</v>
      </c>
      <c r="F20" s="16">
        <v>5103803.7220000001</v>
      </c>
      <c r="G20" s="17">
        <v>0.91</v>
      </c>
      <c r="H20" s="17">
        <v>1.17</v>
      </c>
      <c r="I20" s="17">
        <v>5971450.3499999996</v>
      </c>
      <c r="J20" s="18">
        <f t="shared" si="1"/>
        <v>3.2276043255037364E-2</v>
      </c>
      <c r="K20" s="18">
        <f t="shared" si="2"/>
        <v>0.52556987391714061</v>
      </c>
    </row>
    <row r="21" spans="1:11" ht="22.5">
      <c r="A21" s="4" t="s">
        <v>114</v>
      </c>
      <c r="B21" s="13" t="s">
        <v>278</v>
      </c>
      <c r="C21" s="13">
        <v>4915598</v>
      </c>
      <c r="D21" s="14" t="s">
        <v>115</v>
      </c>
      <c r="E21" s="15" t="s">
        <v>78</v>
      </c>
      <c r="F21" s="16">
        <v>37701533.398000002</v>
      </c>
      <c r="G21" s="17">
        <v>0.12</v>
      </c>
      <c r="H21" s="17">
        <v>0.15</v>
      </c>
      <c r="I21" s="17">
        <v>5655230</v>
      </c>
      <c r="J21" s="18">
        <f t="shared" si="1"/>
        <v>3.0566853511087965E-2</v>
      </c>
      <c r="K21" s="18">
        <f t="shared" si="2"/>
        <v>0.55613672742822862</v>
      </c>
    </row>
    <row r="22" spans="1:11" ht="33.75">
      <c r="A22" s="4" t="s">
        <v>112</v>
      </c>
      <c r="B22" s="13" t="s">
        <v>279</v>
      </c>
      <c r="C22" s="13">
        <v>5914354</v>
      </c>
      <c r="D22" s="14" t="s">
        <v>65</v>
      </c>
      <c r="E22" s="15" t="s">
        <v>48</v>
      </c>
      <c r="F22" s="16">
        <v>2120711.2540000002</v>
      </c>
      <c r="G22" s="17">
        <v>1.92</v>
      </c>
      <c r="H22" s="17">
        <v>2.48</v>
      </c>
      <c r="I22" s="17">
        <v>5259363.9000000004</v>
      </c>
      <c r="J22" s="18">
        <f t="shared" si="1"/>
        <v>2.842717376531181E-2</v>
      </c>
      <c r="K22" s="18">
        <f t="shared" si="2"/>
        <v>0.5845639011935404</v>
      </c>
    </row>
    <row r="23" spans="1:11" ht="22.5">
      <c r="A23" s="4" t="s">
        <v>138</v>
      </c>
      <c r="B23" s="13" t="s">
        <v>274</v>
      </c>
      <c r="C23" s="13">
        <v>5914389</v>
      </c>
      <c r="D23" s="14" t="s">
        <v>139</v>
      </c>
      <c r="E23" s="15" t="s">
        <v>135</v>
      </c>
      <c r="F23" s="16">
        <v>4558497.2609999999</v>
      </c>
      <c r="G23" s="17">
        <v>0.84</v>
      </c>
      <c r="H23" s="17">
        <v>1.08</v>
      </c>
      <c r="I23" s="17">
        <v>4923177.04</v>
      </c>
      <c r="J23" s="18">
        <f t="shared" si="1"/>
        <v>2.6610063850777362E-2</v>
      </c>
      <c r="K23" s="18">
        <f t="shared" si="2"/>
        <v>0.61117396504431776</v>
      </c>
    </row>
    <row r="24" spans="1:11" ht="22.5">
      <c r="A24" s="4" t="s">
        <v>60</v>
      </c>
      <c r="B24" s="13" t="s">
        <v>280</v>
      </c>
      <c r="C24" s="13">
        <v>1505877</v>
      </c>
      <c r="D24" s="14" t="s">
        <v>61</v>
      </c>
      <c r="E24" s="15" t="s">
        <v>45</v>
      </c>
      <c r="F24" s="16">
        <v>25962.757000000001</v>
      </c>
      <c r="G24" s="17">
        <v>143.65</v>
      </c>
      <c r="H24" s="17">
        <v>186.14</v>
      </c>
      <c r="I24" s="17">
        <v>4832707.58</v>
      </c>
      <c r="J24" s="18">
        <f t="shared" si="1"/>
        <v>2.6121071054543216E-2</v>
      </c>
      <c r="K24" s="18">
        <f t="shared" si="2"/>
        <v>0.63729503609886096</v>
      </c>
    </row>
    <row r="25" spans="1:11" ht="22.5">
      <c r="A25" s="4" t="s">
        <v>106</v>
      </c>
      <c r="B25" s="13" t="s">
        <v>281</v>
      </c>
      <c r="C25" s="13">
        <v>6416078</v>
      </c>
      <c r="D25" s="14" t="s">
        <v>84</v>
      </c>
      <c r="E25" s="15" t="s">
        <v>48</v>
      </c>
      <c r="F25" s="16">
        <v>25057.97</v>
      </c>
      <c r="G25" s="17">
        <v>141.12</v>
      </c>
      <c r="H25" s="17">
        <v>182.86</v>
      </c>
      <c r="I25" s="17">
        <v>4582100.3899999997</v>
      </c>
      <c r="J25" s="18">
        <f t="shared" si="1"/>
        <v>2.4766524331323224E-2</v>
      </c>
      <c r="K25" s="18">
        <f t="shared" si="2"/>
        <v>0.66206156043018416</v>
      </c>
    </row>
    <row r="26" spans="1:11" ht="22.5">
      <c r="A26" s="4" t="s">
        <v>120</v>
      </c>
      <c r="B26" s="13" t="s">
        <v>282</v>
      </c>
      <c r="C26" s="13">
        <v>5502978</v>
      </c>
      <c r="D26" s="14" t="s">
        <v>67</v>
      </c>
      <c r="E26" s="15" t="s">
        <v>45</v>
      </c>
      <c r="F26" s="16">
        <v>578317.99100000004</v>
      </c>
      <c r="G26" s="17">
        <v>5.74</v>
      </c>
      <c r="H26" s="17">
        <v>7.43</v>
      </c>
      <c r="I26" s="17">
        <v>4296902.67</v>
      </c>
      <c r="J26" s="18">
        <f t="shared" si="1"/>
        <v>2.3225013742198417E-2</v>
      </c>
      <c r="K26" s="18">
        <f t="shared" si="2"/>
        <v>0.68528657417238259</v>
      </c>
    </row>
    <row r="27" spans="1:11" ht="33.75">
      <c r="A27" s="4" t="s">
        <v>103</v>
      </c>
      <c r="B27" s="13" t="s">
        <v>283</v>
      </c>
      <c r="C27" s="13">
        <v>4011410</v>
      </c>
      <c r="D27" s="14" t="s">
        <v>104</v>
      </c>
      <c r="E27" s="15" t="s">
        <v>78</v>
      </c>
      <c r="F27" s="16">
        <v>558947.28500000003</v>
      </c>
      <c r="G27" s="17">
        <v>4.63</v>
      </c>
      <c r="H27" s="17">
        <v>5.99</v>
      </c>
      <c r="I27" s="17">
        <v>3348094.23</v>
      </c>
      <c r="J27" s="18">
        <f t="shared" si="1"/>
        <v>1.8096647858659835E-2</v>
      </c>
      <c r="K27" s="18">
        <f t="shared" si="2"/>
        <v>0.70338322203104242</v>
      </c>
    </row>
    <row r="28" spans="1:11" ht="22.5">
      <c r="A28" s="4" t="s">
        <v>22</v>
      </c>
      <c r="B28" s="13" t="s">
        <v>275</v>
      </c>
      <c r="C28" s="13" t="s">
        <v>389</v>
      </c>
      <c r="D28" s="14" t="s">
        <v>23</v>
      </c>
      <c r="E28" s="15" t="s">
        <v>24</v>
      </c>
      <c r="F28" s="16">
        <v>1</v>
      </c>
      <c r="G28" s="17">
        <v>2517047.0510999998</v>
      </c>
      <c r="H28" s="17">
        <v>3261589.56</v>
      </c>
      <c r="I28" s="17">
        <v>3261589.56</v>
      </c>
      <c r="J28" s="18">
        <f t="shared" si="1"/>
        <v>1.7629084987491907E-2</v>
      </c>
      <c r="K28" s="18">
        <f t="shared" si="2"/>
        <v>0.72101230701853436</v>
      </c>
    </row>
    <row r="29" spans="1:11" ht="22.5">
      <c r="A29" s="4" t="s">
        <v>127</v>
      </c>
      <c r="B29" s="13" t="s">
        <v>284</v>
      </c>
      <c r="C29" s="13" t="s">
        <v>267</v>
      </c>
      <c r="D29" s="14" t="s">
        <v>128</v>
      </c>
      <c r="E29" s="15" t="s">
        <v>45</v>
      </c>
      <c r="F29" s="16">
        <v>25589.98</v>
      </c>
      <c r="G29" s="17">
        <v>96.271500000000003</v>
      </c>
      <c r="H29" s="17">
        <v>124.74</v>
      </c>
      <c r="I29" s="17">
        <v>3192094.1</v>
      </c>
      <c r="J29" s="18">
        <f t="shared" si="1"/>
        <v>1.7253457905038024E-2</v>
      </c>
      <c r="K29" s="18">
        <f t="shared" si="2"/>
        <v>0.73826576492357243</v>
      </c>
    </row>
    <row r="30" spans="1:11" ht="22.5">
      <c r="A30" s="4" t="s">
        <v>233</v>
      </c>
      <c r="B30" s="13" t="s">
        <v>285</v>
      </c>
      <c r="C30" s="13" t="s">
        <v>390</v>
      </c>
      <c r="D30" s="14" t="s">
        <v>234</v>
      </c>
      <c r="E30" s="15" t="s">
        <v>42</v>
      </c>
      <c r="F30" s="16">
        <v>68</v>
      </c>
      <c r="G30" s="17">
        <v>35890.915000000001</v>
      </c>
      <c r="H30" s="17">
        <v>46507.44</v>
      </c>
      <c r="I30" s="17">
        <v>3162505.92</v>
      </c>
      <c r="J30" s="18">
        <f t="shared" si="1"/>
        <v>1.7093532037527823E-2</v>
      </c>
      <c r="K30" s="18">
        <f t="shared" si="2"/>
        <v>0.75535929696110027</v>
      </c>
    </row>
    <row r="31" spans="1:11" ht="22.5">
      <c r="A31" s="4" t="s">
        <v>111</v>
      </c>
      <c r="B31" s="13" t="s">
        <v>286</v>
      </c>
      <c r="C31" s="13">
        <v>4016096</v>
      </c>
      <c r="D31" s="14" t="s">
        <v>63</v>
      </c>
      <c r="E31" s="15" t="s">
        <v>45</v>
      </c>
      <c r="F31" s="16">
        <v>1413807.5020000001</v>
      </c>
      <c r="G31" s="17">
        <v>1.66</v>
      </c>
      <c r="H31" s="17">
        <v>2.15</v>
      </c>
      <c r="I31" s="17">
        <v>3039686.12</v>
      </c>
      <c r="J31" s="18">
        <f t="shared" si="1"/>
        <v>1.6429683735184487E-2</v>
      </c>
      <c r="K31" s="18">
        <f t="shared" si="2"/>
        <v>0.77178898069628477</v>
      </c>
    </row>
    <row r="32" spans="1:11" ht="33.75">
      <c r="A32" s="4" t="s">
        <v>119</v>
      </c>
      <c r="B32" s="13" t="s">
        <v>287</v>
      </c>
      <c r="C32" s="13">
        <v>5914354</v>
      </c>
      <c r="D32" s="14" t="s">
        <v>65</v>
      </c>
      <c r="E32" s="15" t="s">
        <v>48</v>
      </c>
      <c r="F32" s="16">
        <v>1084346.233</v>
      </c>
      <c r="G32" s="17">
        <v>1.92</v>
      </c>
      <c r="H32" s="17">
        <v>2.48</v>
      </c>
      <c r="I32" s="17">
        <v>2689178.65</v>
      </c>
      <c r="J32" s="18">
        <f t="shared" si="1"/>
        <v>1.4535170074372801E-2</v>
      </c>
      <c r="K32" s="18">
        <f t="shared" si="2"/>
        <v>0.78632415077065754</v>
      </c>
    </row>
    <row r="33" spans="1:11" ht="22.5">
      <c r="A33" s="4" t="s">
        <v>203</v>
      </c>
      <c r="B33" s="13" t="s">
        <v>288</v>
      </c>
      <c r="C33" s="13" t="s">
        <v>391</v>
      </c>
      <c r="D33" s="14" t="s">
        <v>204</v>
      </c>
      <c r="E33" s="15" t="s">
        <v>48</v>
      </c>
      <c r="F33" s="16">
        <v>2225.4810000000002</v>
      </c>
      <c r="G33" s="17">
        <v>715.673</v>
      </c>
      <c r="H33" s="17">
        <v>927.36</v>
      </c>
      <c r="I33" s="17">
        <v>2063822.06</v>
      </c>
      <c r="J33" s="18">
        <f t="shared" si="1"/>
        <v>1.1155080621119176E-2</v>
      </c>
      <c r="K33" s="18">
        <f t="shared" si="2"/>
        <v>0.79747923139177668</v>
      </c>
    </row>
    <row r="34" spans="1:11" ht="22.5">
      <c r="A34" s="4" t="s">
        <v>83</v>
      </c>
      <c r="B34" s="19" t="s">
        <v>289</v>
      </c>
      <c r="C34" s="19">
        <v>6416078</v>
      </c>
      <c r="D34" s="20" t="s">
        <v>84</v>
      </c>
      <c r="E34" s="21" t="s">
        <v>48</v>
      </c>
      <c r="F34" s="22">
        <v>11142.35</v>
      </c>
      <c r="G34" s="23">
        <v>141.12</v>
      </c>
      <c r="H34" s="23">
        <v>182.86</v>
      </c>
      <c r="I34" s="23">
        <v>2037490.12</v>
      </c>
      <c r="J34" s="24">
        <f t="shared" si="1"/>
        <v>1.1012754923907435E-2</v>
      </c>
      <c r="K34" s="24">
        <f t="shared" si="2"/>
        <v>0.80849198631568409</v>
      </c>
    </row>
    <row r="35" spans="1:11" ht="22.5">
      <c r="A35" s="4" t="s">
        <v>140</v>
      </c>
      <c r="B35" s="19" t="s">
        <v>290</v>
      </c>
      <c r="C35" s="19">
        <v>5914374</v>
      </c>
      <c r="D35" s="20" t="s">
        <v>141</v>
      </c>
      <c r="E35" s="21" t="s">
        <v>135</v>
      </c>
      <c r="F35" s="22">
        <v>1457703.4820000001</v>
      </c>
      <c r="G35" s="23">
        <v>1.03</v>
      </c>
      <c r="H35" s="23">
        <v>1.33</v>
      </c>
      <c r="I35" s="23">
        <v>1938745.63</v>
      </c>
      <c r="J35" s="24">
        <f t="shared" si="1"/>
        <v>1.0479035099805304E-2</v>
      </c>
      <c r="K35" s="24">
        <f t="shared" si="2"/>
        <v>0.81897102141548939</v>
      </c>
    </row>
    <row r="36" spans="1:11" ht="22.5">
      <c r="A36" s="4" t="s">
        <v>235</v>
      </c>
      <c r="B36" s="19" t="s">
        <v>291</v>
      </c>
      <c r="C36" s="19" t="s">
        <v>392</v>
      </c>
      <c r="D36" s="20" t="s">
        <v>236</v>
      </c>
      <c r="E36" s="21" t="s">
        <v>42</v>
      </c>
      <c r="F36" s="22">
        <v>34</v>
      </c>
      <c r="G36" s="23">
        <v>40892.54</v>
      </c>
      <c r="H36" s="23">
        <v>52988.55</v>
      </c>
      <c r="I36" s="23">
        <v>1801610.7</v>
      </c>
      <c r="J36" s="24">
        <f t="shared" si="1"/>
        <v>9.7378126709096978E-3</v>
      </c>
      <c r="K36" s="24">
        <f t="shared" si="2"/>
        <v>0.82870883408639906</v>
      </c>
    </row>
    <row r="37" spans="1:11" ht="22.5">
      <c r="A37" s="4" t="s">
        <v>118</v>
      </c>
      <c r="B37" s="19" t="s">
        <v>292</v>
      </c>
      <c r="C37" s="19">
        <v>4016096</v>
      </c>
      <c r="D37" s="20" t="s">
        <v>63</v>
      </c>
      <c r="E37" s="21" t="s">
        <v>45</v>
      </c>
      <c r="F37" s="22">
        <v>706903.75100000005</v>
      </c>
      <c r="G37" s="23">
        <v>1.66</v>
      </c>
      <c r="H37" s="23">
        <v>2.15</v>
      </c>
      <c r="I37" s="23">
        <v>1519843.06</v>
      </c>
      <c r="J37" s="24">
        <f t="shared" si="1"/>
        <v>8.2148418675922433E-3</v>
      </c>
      <c r="K37" s="24">
        <f t="shared" si="2"/>
        <v>0.83692367595399131</v>
      </c>
    </row>
    <row r="38" spans="1:11" ht="22.5">
      <c r="A38" s="4" t="s">
        <v>193</v>
      </c>
      <c r="B38" s="19" t="s">
        <v>293</v>
      </c>
      <c r="C38" s="19" t="s">
        <v>393</v>
      </c>
      <c r="D38" s="20" t="s">
        <v>194</v>
      </c>
      <c r="E38" s="21" t="s">
        <v>48</v>
      </c>
      <c r="F38" s="22">
        <v>1727.8789999999999</v>
      </c>
      <c r="G38" s="23">
        <v>669.45929999999998</v>
      </c>
      <c r="H38" s="23">
        <v>867.48</v>
      </c>
      <c r="I38" s="23">
        <v>1498900.47</v>
      </c>
      <c r="J38" s="24">
        <f t="shared" si="1"/>
        <v>8.1016459267246252E-3</v>
      </c>
      <c r="K38" s="24">
        <f t="shared" si="2"/>
        <v>0.84502532188071589</v>
      </c>
    </row>
    <row r="39" spans="1:11" ht="22.5">
      <c r="A39" s="4" t="s">
        <v>49</v>
      </c>
      <c r="B39" s="19" t="s">
        <v>294</v>
      </c>
      <c r="C39" s="19">
        <v>6416078</v>
      </c>
      <c r="D39" s="20" t="s">
        <v>50</v>
      </c>
      <c r="E39" s="21" t="s">
        <v>48</v>
      </c>
      <c r="F39" s="22">
        <v>6580.9350000000004</v>
      </c>
      <c r="G39" s="23">
        <v>141.12</v>
      </c>
      <c r="H39" s="23">
        <v>182.86</v>
      </c>
      <c r="I39" s="23">
        <v>1203389.77</v>
      </c>
      <c r="J39" s="24">
        <f t="shared" si="1"/>
        <v>6.5043930691292559E-3</v>
      </c>
      <c r="K39" s="24">
        <f t="shared" si="2"/>
        <v>0.8515297149498452</v>
      </c>
    </row>
    <row r="40" spans="1:11" ht="22.5">
      <c r="A40" s="4" t="s">
        <v>213</v>
      </c>
      <c r="B40" s="19" t="s">
        <v>295</v>
      </c>
      <c r="C40" s="19" t="s">
        <v>394</v>
      </c>
      <c r="D40" s="20" t="s">
        <v>214</v>
      </c>
      <c r="E40" s="21" t="s">
        <v>42</v>
      </c>
      <c r="F40" s="22">
        <v>34</v>
      </c>
      <c r="G40" s="23">
        <v>26539.055799999998</v>
      </c>
      <c r="H40" s="23">
        <v>34389.300000000003</v>
      </c>
      <c r="I40" s="23">
        <v>1169236.2</v>
      </c>
      <c r="J40" s="24">
        <f t="shared" si="1"/>
        <v>6.319790997936627E-3</v>
      </c>
      <c r="K40" s="24">
        <f t="shared" si="2"/>
        <v>0.85784950594778187</v>
      </c>
    </row>
    <row r="41" spans="1:11" ht="22.5">
      <c r="A41" s="4" t="s">
        <v>87</v>
      </c>
      <c r="B41" s="19" t="s">
        <v>296</v>
      </c>
      <c r="C41" s="19">
        <v>4915757</v>
      </c>
      <c r="D41" s="20" t="s">
        <v>88</v>
      </c>
      <c r="E41" s="21" t="s">
        <v>45</v>
      </c>
      <c r="F41" s="22">
        <v>1762.886</v>
      </c>
      <c r="G41" s="23">
        <v>484.76</v>
      </c>
      <c r="H41" s="23">
        <v>628.15</v>
      </c>
      <c r="I41" s="23">
        <v>1107356.8400000001</v>
      </c>
      <c r="J41" s="24">
        <f t="shared" si="1"/>
        <v>5.9853293876254866E-3</v>
      </c>
      <c r="K41" s="24">
        <f t="shared" si="2"/>
        <v>0.86383483533540739</v>
      </c>
    </row>
    <row r="42" spans="1:11" ht="22.5">
      <c r="A42" s="4" t="s">
        <v>144</v>
      </c>
      <c r="B42" s="19" t="s">
        <v>297</v>
      </c>
      <c r="C42" s="19">
        <v>5914389</v>
      </c>
      <c r="D42" s="20" t="s">
        <v>145</v>
      </c>
      <c r="E42" s="21" t="s">
        <v>135</v>
      </c>
      <c r="F42" s="22">
        <v>994407.32700000005</v>
      </c>
      <c r="G42" s="23">
        <v>0.84</v>
      </c>
      <c r="H42" s="23">
        <v>1.08</v>
      </c>
      <c r="I42" s="23">
        <v>1073959.9099999999</v>
      </c>
      <c r="J42" s="24">
        <f t="shared" si="1"/>
        <v>5.8048170005024049E-3</v>
      </c>
      <c r="K42" s="24">
        <f t="shared" si="2"/>
        <v>0.86963965233590979</v>
      </c>
    </row>
    <row r="43" spans="1:11" ht="22.5">
      <c r="A43" s="4" t="s">
        <v>229</v>
      </c>
      <c r="B43" s="19" t="s">
        <v>298</v>
      </c>
      <c r="C43" s="19" t="s">
        <v>395</v>
      </c>
      <c r="D43" s="20" t="s">
        <v>230</v>
      </c>
      <c r="E43" s="21" t="s">
        <v>42</v>
      </c>
      <c r="F43" s="22">
        <v>136</v>
      </c>
      <c r="G43" s="23">
        <v>5334.9363000000003</v>
      </c>
      <c r="H43" s="23">
        <v>6913.01</v>
      </c>
      <c r="I43" s="23">
        <v>940169.36</v>
      </c>
      <c r="J43" s="24">
        <f t="shared" si="1"/>
        <v>5.0816711438320507E-3</v>
      </c>
      <c r="K43" s="24">
        <f t="shared" si="2"/>
        <v>0.87472132347974185</v>
      </c>
    </row>
    <row r="44" spans="1:11" ht="22.5">
      <c r="A44" s="4" t="s">
        <v>205</v>
      </c>
      <c r="B44" s="19" t="s">
        <v>299</v>
      </c>
      <c r="C44" s="19">
        <v>5914637</v>
      </c>
      <c r="D44" s="20" t="s">
        <v>206</v>
      </c>
      <c r="E44" s="21" t="s">
        <v>135</v>
      </c>
      <c r="F44" s="22">
        <v>775200</v>
      </c>
      <c r="G44" s="23">
        <v>0.86</v>
      </c>
      <c r="H44" s="23">
        <v>1.1100000000000001</v>
      </c>
      <c r="I44" s="23">
        <v>860472</v>
      </c>
      <c r="J44" s="24">
        <f t="shared" si="1"/>
        <v>4.6509021868947654E-3</v>
      </c>
      <c r="K44" s="24">
        <f t="shared" si="2"/>
        <v>0.87937222566663664</v>
      </c>
    </row>
    <row r="45" spans="1:11" ht="22.5">
      <c r="A45" s="4" t="s">
        <v>40</v>
      </c>
      <c r="B45" s="19" t="s">
        <v>384</v>
      </c>
      <c r="C45" s="19" t="s">
        <v>396</v>
      </c>
      <c r="D45" s="20" t="s">
        <v>41</v>
      </c>
      <c r="E45" s="21" t="s">
        <v>42</v>
      </c>
      <c r="F45" s="22">
        <v>36</v>
      </c>
      <c r="G45" s="23">
        <v>18205.25</v>
      </c>
      <c r="H45" s="23">
        <v>23590.36</v>
      </c>
      <c r="I45" s="23">
        <v>849252.96</v>
      </c>
      <c r="J45" s="24">
        <f t="shared" si="1"/>
        <v>4.5902626103938911E-3</v>
      </c>
      <c r="K45" s="24">
        <f t="shared" si="2"/>
        <v>0.8839624882770305</v>
      </c>
    </row>
    <row r="46" spans="1:11" ht="22.5">
      <c r="A46" s="4" t="s">
        <v>74</v>
      </c>
      <c r="B46" s="19" t="s">
        <v>300</v>
      </c>
      <c r="C46" s="19">
        <v>4011276</v>
      </c>
      <c r="D46" s="20" t="s">
        <v>75</v>
      </c>
      <c r="E46" s="21" t="s">
        <v>45</v>
      </c>
      <c r="F46" s="22">
        <v>3461.701</v>
      </c>
      <c r="G46" s="23">
        <v>173.45</v>
      </c>
      <c r="H46" s="23">
        <v>224.75</v>
      </c>
      <c r="I46" s="23">
        <v>778017.29</v>
      </c>
      <c r="J46" s="24">
        <f t="shared" si="1"/>
        <v>4.2052295896937248E-3</v>
      </c>
      <c r="K46" s="24">
        <f t="shared" si="2"/>
        <v>0.88816771786672422</v>
      </c>
    </row>
    <row r="47" spans="1:11" ht="22.5">
      <c r="A47" s="4" t="s">
        <v>209</v>
      </c>
      <c r="B47" s="19" t="s">
        <v>301</v>
      </c>
      <c r="C47" s="19">
        <v>5914640</v>
      </c>
      <c r="D47" s="20" t="s">
        <v>210</v>
      </c>
      <c r="E47" s="21" t="s">
        <v>135</v>
      </c>
      <c r="F47" s="22">
        <v>979200</v>
      </c>
      <c r="G47" s="23">
        <v>0.6</v>
      </c>
      <c r="H47" s="23">
        <v>0.77</v>
      </c>
      <c r="I47" s="23">
        <v>753984</v>
      </c>
      <c r="J47" s="24">
        <f t="shared" si="1"/>
        <v>4.0753282320443469E-3</v>
      </c>
      <c r="K47" s="24">
        <f t="shared" si="2"/>
        <v>0.89224304609876859</v>
      </c>
    </row>
    <row r="48" spans="1:11" ht="22.5">
      <c r="A48" s="4" t="s">
        <v>177</v>
      </c>
      <c r="B48" s="19" t="s">
        <v>302</v>
      </c>
      <c r="C48" s="19" t="s">
        <v>262</v>
      </c>
      <c r="D48" s="20" t="s">
        <v>178</v>
      </c>
      <c r="E48" s="21" t="s">
        <v>48</v>
      </c>
      <c r="F48" s="22">
        <v>166.40299999999999</v>
      </c>
      <c r="G48" s="23">
        <v>3493.2184999999999</v>
      </c>
      <c r="H48" s="23">
        <v>4526.51</v>
      </c>
      <c r="I48" s="23">
        <v>753224.84</v>
      </c>
      <c r="J48" s="24">
        <f t="shared" si="1"/>
        <v>4.0712249272253599E-3</v>
      </c>
      <c r="K48" s="24">
        <f t="shared" si="2"/>
        <v>0.89631427102599392</v>
      </c>
    </row>
    <row r="49" spans="1:11" ht="33.75">
      <c r="A49" s="4" t="s">
        <v>101</v>
      </c>
      <c r="B49" s="19" t="s">
        <v>303</v>
      </c>
      <c r="C49" s="19">
        <v>4011408</v>
      </c>
      <c r="D49" s="20" t="s">
        <v>102</v>
      </c>
      <c r="E49" s="21" t="s">
        <v>78</v>
      </c>
      <c r="F49" s="22">
        <v>228359.58199999999</v>
      </c>
      <c r="G49" s="23">
        <v>2.39</v>
      </c>
      <c r="H49" s="23">
        <v>3.09</v>
      </c>
      <c r="I49" s="23">
        <v>705631.1</v>
      </c>
      <c r="J49" s="24">
        <f t="shared" si="1"/>
        <v>3.813977940166512E-3</v>
      </c>
      <c r="K49" s="24">
        <f t="shared" si="2"/>
        <v>0.90012824896616039</v>
      </c>
    </row>
    <row r="50" spans="1:11" ht="22.5">
      <c r="A50" s="4" t="s">
        <v>72</v>
      </c>
      <c r="B50" s="19" t="s">
        <v>304</v>
      </c>
      <c r="C50" s="19" t="s">
        <v>397</v>
      </c>
      <c r="D50" s="20" t="s">
        <v>73</v>
      </c>
      <c r="E50" s="21" t="s">
        <v>45</v>
      </c>
      <c r="F50" s="22">
        <v>5192.5510000000004</v>
      </c>
      <c r="G50" s="23">
        <v>101.76</v>
      </c>
      <c r="H50" s="23">
        <v>131.86000000000001</v>
      </c>
      <c r="I50" s="23">
        <v>684689.77</v>
      </c>
      <c r="J50" s="24">
        <f t="shared" si="1"/>
        <v>3.7007888096736142E-3</v>
      </c>
      <c r="K50" s="24">
        <f t="shared" si="2"/>
        <v>0.90382903777583401</v>
      </c>
    </row>
    <row r="51" spans="1:11" ht="22.5">
      <c r="A51" s="4" t="s">
        <v>70</v>
      </c>
      <c r="B51" s="19" t="s">
        <v>305</v>
      </c>
      <c r="C51" s="19">
        <v>4011300</v>
      </c>
      <c r="D51" s="20" t="s">
        <v>71</v>
      </c>
      <c r="E51" s="21" t="s">
        <v>45</v>
      </c>
      <c r="F51" s="22">
        <v>8654.2520000000004</v>
      </c>
      <c r="G51" s="23">
        <v>61.04</v>
      </c>
      <c r="H51" s="23">
        <v>79.09</v>
      </c>
      <c r="I51" s="23">
        <v>684464.79</v>
      </c>
      <c r="J51" s="24">
        <f t="shared" si="1"/>
        <v>3.6995727794320635E-3</v>
      </c>
      <c r="K51" s="24">
        <f t="shared" si="2"/>
        <v>0.90752861055526612</v>
      </c>
    </row>
    <row r="52" spans="1:11" ht="22.5">
      <c r="A52" s="4" t="s">
        <v>97</v>
      </c>
      <c r="B52" s="19" t="s">
        <v>306</v>
      </c>
      <c r="C52" s="19">
        <v>4011353</v>
      </c>
      <c r="D52" s="20" t="s">
        <v>98</v>
      </c>
      <c r="E52" s="21" t="s">
        <v>78</v>
      </c>
      <c r="F52" s="22">
        <v>247983.299</v>
      </c>
      <c r="G52" s="23">
        <v>2.0499999999999998</v>
      </c>
      <c r="H52" s="23">
        <v>2.65</v>
      </c>
      <c r="I52" s="23">
        <v>657155.74</v>
      </c>
      <c r="J52" s="24">
        <f t="shared" si="1"/>
        <v>3.5519657447266708E-3</v>
      </c>
      <c r="K52" s="24">
        <f t="shared" si="2"/>
        <v>0.91108057629999284</v>
      </c>
    </row>
    <row r="53" spans="1:11" ht="22.5">
      <c r="A53" s="4" t="s">
        <v>183</v>
      </c>
      <c r="B53" s="19" t="s">
        <v>307</v>
      </c>
      <c r="C53" s="19" t="s">
        <v>260</v>
      </c>
      <c r="D53" s="20" t="s">
        <v>184</v>
      </c>
      <c r="E53" s="21" t="s">
        <v>48</v>
      </c>
      <c r="F53" s="22">
        <v>178.95400000000001</v>
      </c>
      <c r="G53" s="23">
        <v>2777.8995</v>
      </c>
      <c r="H53" s="23">
        <v>3599.6</v>
      </c>
      <c r="I53" s="23">
        <v>644162.81000000006</v>
      </c>
      <c r="J53" s="24">
        <f t="shared" si="1"/>
        <v>3.4817381875822543E-3</v>
      </c>
      <c r="K53" s="24">
        <f t="shared" si="2"/>
        <v>0.91456231448757508</v>
      </c>
    </row>
    <row r="54" spans="1:11" ht="22.5">
      <c r="A54" s="4" t="s">
        <v>185</v>
      </c>
      <c r="B54" s="19" t="s">
        <v>308</v>
      </c>
      <c r="C54" s="19" t="s">
        <v>264</v>
      </c>
      <c r="D54" s="20" t="s">
        <v>186</v>
      </c>
      <c r="E54" s="21" t="s">
        <v>48</v>
      </c>
      <c r="F54" s="22">
        <v>115.13800000000001</v>
      </c>
      <c r="G54" s="23">
        <v>4259.1374999999998</v>
      </c>
      <c r="H54" s="23">
        <v>5518.99</v>
      </c>
      <c r="I54" s="23">
        <v>635445.47</v>
      </c>
      <c r="J54" s="24">
        <f t="shared" si="1"/>
        <v>3.4346204479348218E-3</v>
      </c>
      <c r="K54" s="24">
        <f t="shared" si="2"/>
        <v>0.91799693493550993</v>
      </c>
    </row>
    <row r="55" spans="1:11" ht="22.5">
      <c r="A55" s="4" t="s">
        <v>58</v>
      </c>
      <c r="B55" s="19" t="s">
        <v>309</v>
      </c>
      <c r="C55" s="19">
        <v>4805757</v>
      </c>
      <c r="D55" s="20" t="s">
        <v>59</v>
      </c>
      <c r="E55" s="21" t="s">
        <v>45</v>
      </c>
      <c r="F55" s="22">
        <v>69234.019</v>
      </c>
      <c r="G55" s="23">
        <v>7.02</v>
      </c>
      <c r="H55" s="23">
        <v>9.09</v>
      </c>
      <c r="I55" s="23">
        <v>629337.23</v>
      </c>
      <c r="J55" s="24">
        <f t="shared" si="1"/>
        <v>3.4016050485097642E-3</v>
      </c>
      <c r="K55" s="24">
        <f t="shared" si="2"/>
        <v>0.92139853998401966</v>
      </c>
    </row>
    <row r="56" spans="1:11" ht="22.5">
      <c r="A56" s="4" t="s">
        <v>258</v>
      </c>
      <c r="B56" s="19" t="s">
        <v>310</v>
      </c>
      <c r="C56" s="19" t="s">
        <v>398</v>
      </c>
      <c r="D56" s="20" t="s">
        <v>259</v>
      </c>
      <c r="E56" s="21" t="s">
        <v>24</v>
      </c>
      <c r="F56" s="22">
        <v>1</v>
      </c>
      <c r="G56" s="23">
        <v>449944.88</v>
      </c>
      <c r="H56" s="23">
        <v>583038.56999999995</v>
      </c>
      <c r="I56" s="23">
        <v>583038.56999999995</v>
      </c>
      <c r="J56" s="24">
        <f t="shared" si="1"/>
        <v>3.1513580456505228E-3</v>
      </c>
      <c r="K56" s="24">
        <f t="shared" si="2"/>
        <v>0.92454989802967014</v>
      </c>
    </row>
    <row r="57" spans="1:11" ht="22.5">
      <c r="A57" s="4" t="s">
        <v>93</v>
      </c>
      <c r="B57" s="19" t="s">
        <v>311</v>
      </c>
      <c r="C57" s="19">
        <v>4915655</v>
      </c>
      <c r="D57" s="20" t="s">
        <v>94</v>
      </c>
      <c r="E57" s="21" t="s">
        <v>45</v>
      </c>
      <c r="F57" s="22">
        <v>4254.5119999999997</v>
      </c>
      <c r="G57" s="23">
        <v>105.1</v>
      </c>
      <c r="H57" s="23">
        <v>136.18</v>
      </c>
      <c r="I57" s="23">
        <v>579379.43999999994</v>
      </c>
      <c r="J57" s="24">
        <f t="shared" si="1"/>
        <v>3.1315802310102644E-3</v>
      </c>
      <c r="K57" s="24">
        <f t="shared" si="2"/>
        <v>0.92768147826068037</v>
      </c>
    </row>
    <row r="58" spans="1:11" ht="22.5">
      <c r="A58" s="4" t="s">
        <v>54</v>
      </c>
      <c r="B58" s="19" t="s">
        <v>312</v>
      </c>
      <c r="C58" s="19" t="s">
        <v>399</v>
      </c>
      <c r="D58" s="20" t="s">
        <v>55</v>
      </c>
      <c r="E58" s="21" t="s">
        <v>45</v>
      </c>
      <c r="F58" s="22">
        <v>4327.1260000000002</v>
      </c>
      <c r="G58" s="23">
        <v>103.1</v>
      </c>
      <c r="H58" s="23">
        <v>133.59</v>
      </c>
      <c r="I58" s="23">
        <v>578060.76</v>
      </c>
      <c r="J58" s="24">
        <f t="shared" si="1"/>
        <v>3.1244526874111538E-3</v>
      </c>
      <c r="K58" s="24">
        <f t="shared" si="2"/>
        <v>0.9308059309480915</v>
      </c>
    </row>
    <row r="59" spans="1:11" ht="22.5">
      <c r="A59" s="4" t="s">
        <v>227</v>
      </c>
      <c r="B59" s="19" t="s">
        <v>313</v>
      </c>
      <c r="C59" s="19" t="s">
        <v>400</v>
      </c>
      <c r="D59" s="20" t="s">
        <v>228</v>
      </c>
      <c r="E59" s="21" t="s">
        <v>42</v>
      </c>
      <c r="F59" s="22">
        <v>68</v>
      </c>
      <c r="G59" s="23">
        <v>6134.9084999999995</v>
      </c>
      <c r="H59" s="23">
        <v>7949.61</v>
      </c>
      <c r="I59" s="23">
        <v>540573.48</v>
      </c>
      <c r="J59" s="24">
        <f t="shared" si="1"/>
        <v>2.9218317159760152E-3</v>
      </c>
      <c r="K59" s="24">
        <f t="shared" si="2"/>
        <v>0.93372776266406754</v>
      </c>
    </row>
    <row r="60" spans="1:11" ht="22.5">
      <c r="A60" s="4" t="s">
        <v>215</v>
      </c>
      <c r="B60" s="19" t="s">
        <v>314</v>
      </c>
      <c r="C60" s="19" t="s">
        <v>401</v>
      </c>
      <c r="D60" s="20" t="s">
        <v>216</v>
      </c>
      <c r="E60" s="21" t="s">
        <v>42</v>
      </c>
      <c r="F60" s="22">
        <v>34</v>
      </c>
      <c r="G60" s="23">
        <v>11551.44</v>
      </c>
      <c r="H60" s="23">
        <v>14968.35</v>
      </c>
      <c r="I60" s="23">
        <v>508923.9</v>
      </c>
      <c r="J60" s="24">
        <f t="shared" si="1"/>
        <v>2.7507638592226278E-3</v>
      </c>
      <c r="K60" s="24">
        <f t="shared" si="2"/>
        <v>0.93647852652329022</v>
      </c>
    </row>
    <row r="61" spans="1:11" ht="22.5">
      <c r="A61" s="4" t="s">
        <v>231</v>
      </c>
      <c r="B61" s="19" t="s">
        <v>315</v>
      </c>
      <c r="C61" s="19" t="s">
        <v>401</v>
      </c>
      <c r="D61" s="20" t="s">
        <v>232</v>
      </c>
      <c r="E61" s="21" t="s">
        <v>42</v>
      </c>
      <c r="F61" s="22">
        <v>34</v>
      </c>
      <c r="G61" s="23">
        <v>11551.44</v>
      </c>
      <c r="H61" s="23">
        <v>14968.35</v>
      </c>
      <c r="I61" s="23">
        <v>508923.9</v>
      </c>
      <c r="J61" s="24">
        <f t="shared" si="1"/>
        <v>2.7507638592226278E-3</v>
      </c>
      <c r="K61" s="24">
        <f t="shared" si="2"/>
        <v>0.9392292903825129</v>
      </c>
    </row>
    <row r="62" spans="1:11" ht="22.5">
      <c r="A62" s="4" t="s">
        <v>76</v>
      </c>
      <c r="B62" s="19" t="s">
        <v>316</v>
      </c>
      <c r="C62" s="19">
        <v>4011352</v>
      </c>
      <c r="D62" s="20" t="s">
        <v>77</v>
      </c>
      <c r="E62" s="21" t="s">
        <v>78</v>
      </c>
      <c r="F62" s="22">
        <v>86542.524000000005</v>
      </c>
      <c r="G62" s="23">
        <v>4.3</v>
      </c>
      <c r="H62" s="23">
        <v>5.57</v>
      </c>
      <c r="I62" s="23">
        <v>482041.85</v>
      </c>
      <c r="J62" s="24">
        <f t="shared" si="1"/>
        <v>2.6054647848387843E-3</v>
      </c>
      <c r="K62" s="24">
        <f t="shared" si="2"/>
        <v>0.94183475516735171</v>
      </c>
    </row>
    <row r="63" spans="1:11" ht="22.5">
      <c r="A63" s="4" t="s">
        <v>105</v>
      </c>
      <c r="B63" s="19" t="s">
        <v>317</v>
      </c>
      <c r="C63" s="19">
        <v>4011464</v>
      </c>
      <c r="D63" s="20" t="s">
        <v>82</v>
      </c>
      <c r="E63" s="21" t="s">
        <v>48</v>
      </c>
      <c r="F63" s="22">
        <v>16433.052</v>
      </c>
      <c r="G63" s="23">
        <v>21.16</v>
      </c>
      <c r="H63" s="23">
        <v>27.41</v>
      </c>
      <c r="I63" s="23">
        <v>450429.95</v>
      </c>
      <c r="J63" s="24">
        <f t="shared" si="1"/>
        <v>2.4346005907198605E-3</v>
      </c>
      <c r="K63" s="24">
        <f t="shared" si="2"/>
        <v>0.94426935575807158</v>
      </c>
    </row>
    <row r="64" spans="1:11" ht="22.5">
      <c r="A64" s="4" t="s">
        <v>211</v>
      </c>
      <c r="B64" s="19" t="s">
        <v>318</v>
      </c>
      <c r="C64" s="19">
        <v>5914639</v>
      </c>
      <c r="D64" s="20" t="s">
        <v>212</v>
      </c>
      <c r="E64" s="21" t="s">
        <v>135</v>
      </c>
      <c r="F64" s="22">
        <v>456960</v>
      </c>
      <c r="G64" s="23">
        <v>0.74</v>
      </c>
      <c r="H64" s="23">
        <v>0.95</v>
      </c>
      <c r="I64" s="23">
        <v>434112</v>
      </c>
      <c r="J64" s="24">
        <f t="shared" si="1"/>
        <v>2.3464011032982603E-3</v>
      </c>
      <c r="K64" s="24">
        <f t="shared" si="2"/>
        <v>0.94661575686136989</v>
      </c>
    </row>
    <row r="65" spans="1:11" ht="22.5">
      <c r="A65" s="4" t="s">
        <v>129</v>
      </c>
      <c r="B65" s="19" t="s">
        <v>319</v>
      </c>
      <c r="C65" s="19">
        <v>4413942</v>
      </c>
      <c r="D65" s="20" t="s">
        <v>130</v>
      </c>
      <c r="E65" s="21" t="s">
        <v>45</v>
      </c>
      <c r="F65" s="22">
        <v>113883.375</v>
      </c>
      <c r="G65" s="23">
        <v>2.78</v>
      </c>
      <c r="H65" s="23">
        <v>3.6</v>
      </c>
      <c r="I65" s="23">
        <v>409980.15</v>
      </c>
      <c r="J65" s="24">
        <f t="shared" si="1"/>
        <v>2.2159670230041699E-3</v>
      </c>
      <c r="K65" s="24">
        <f t="shared" si="2"/>
        <v>0.94883172388437409</v>
      </c>
    </row>
    <row r="66" spans="1:11" ht="22.5">
      <c r="A66" s="4" t="s">
        <v>257</v>
      </c>
      <c r="B66" s="25" t="s">
        <v>320</v>
      </c>
      <c r="C66" s="26" t="s">
        <v>402</v>
      </c>
      <c r="D66" s="27" t="s">
        <v>256</v>
      </c>
      <c r="E66" s="28" t="s">
        <v>42</v>
      </c>
      <c r="F66" s="29">
        <v>34</v>
      </c>
      <c r="G66" s="30">
        <v>9279.93</v>
      </c>
      <c r="H66" s="30">
        <v>12024.93</v>
      </c>
      <c r="I66" s="30">
        <v>408847.62</v>
      </c>
      <c r="J66" s="31">
        <f t="shared" si="1"/>
        <v>2.2098456311939493E-3</v>
      </c>
      <c r="K66" s="31">
        <f t="shared" si="2"/>
        <v>0.95104156951556806</v>
      </c>
    </row>
    <row r="67" spans="1:11" ht="22.5">
      <c r="A67" s="4" t="s">
        <v>95</v>
      </c>
      <c r="B67" s="25" t="s">
        <v>321</v>
      </c>
      <c r="C67" s="26">
        <v>4915661</v>
      </c>
      <c r="D67" s="27" t="s">
        <v>96</v>
      </c>
      <c r="E67" s="28" t="s">
        <v>45</v>
      </c>
      <c r="F67" s="29">
        <v>2127.2559999999999</v>
      </c>
      <c r="G67" s="30">
        <v>146.41999999999999</v>
      </c>
      <c r="H67" s="30">
        <v>189.73</v>
      </c>
      <c r="I67" s="30">
        <v>403604.28</v>
      </c>
      <c r="J67" s="31">
        <f t="shared" si="1"/>
        <v>2.1815050675583719E-3</v>
      </c>
      <c r="K67" s="31">
        <f t="shared" si="2"/>
        <v>0.95322307458312638</v>
      </c>
    </row>
    <row r="68" spans="1:11" ht="22.5">
      <c r="A68" s="4" t="s">
        <v>207</v>
      </c>
      <c r="B68" s="25" t="s">
        <v>322</v>
      </c>
      <c r="C68" s="26">
        <v>5914636</v>
      </c>
      <c r="D68" s="27" t="s">
        <v>208</v>
      </c>
      <c r="E68" s="28" t="s">
        <v>135</v>
      </c>
      <c r="F68" s="29">
        <v>285600</v>
      </c>
      <c r="G68" s="30">
        <v>1.06</v>
      </c>
      <c r="H68" s="30">
        <v>1.37</v>
      </c>
      <c r="I68" s="30">
        <v>391272</v>
      </c>
      <c r="J68" s="31">
        <f t="shared" si="1"/>
        <v>2.1148483628411949E-3</v>
      </c>
      <c r="K68" s="31">
        <f t="shared" si="2"/>
        <v>0.95533792294596753</v>
      </c>
    </row>
    <row r="69" spans="1:11" ht="22.5">
      <c r="A69" s="4" t="s">
        <v>225</v>
      </c>
      <c r="B69" s="25" t="s">
        <v>323</v>
      </c>
      <c r="C69" s="26" t="s">
        <v>403</v>
      </c>
      <c r="D69" s="27" t="s">
        <v>226</v>
      </c>
      <c r="E69" s="28" t="s">
        <v>42</v>
      </c>
      <c r="F69" s="29">
        <v>34</v>
      </c>
      <c r="G69" s="30">
        <v>8774.1160999999993</v>
      </c>
      <c r="H69" s="30">
        <v>11369.49</v>
      </c>
      <c r="I69" s="30">
        <v>386562.66</v>
      </c>
      <c r="J69" s="31">
        <f t="shared" si="1"/>
        <v>2.0893941008723787E-3</v>
      </c>
      <c r="K69" s="31">
        <f t="shared" si="2"/>
        <v>0.95742731704683992</v>
      </c>
    </row>
    <row r="70" spans="1:11" ht="22.5">
      <c r="A70" s="4" t="s">
        <v>91</v>
      </c>
      <c r="B70" s="25" t="s">
        <v>324</v>
      </c>
      <c r="C70" s="26">
        <v>4915705</v>
      </c>
      <c r="D70" s="27" t="s">
        <v>92</v>
      </c>
      <c r="E70" s="28" t="s">
        <v>45</v>
      </c>
      <c r="F70" s="29">
        <v>1762.886</v>
      </c>
      <c r="G70" s="30">
        <v>169.1</v>
      </c>
      <c r="H70" s="30">
        <v>219.11</v>
      </c>
      <c r="I70" s="30">
        <v>386265.95</v>
      </c>
      <c r="J70" s="31">
        <f t="shared" si="1"/>
        <v>2.0877903657271638E-3</v>
      </c>
      <c r="K70" s="31">
        <f t="shared" si="2"/>
        <v>0.95951510741256707</v>
      </c>
    </row>
    <row r="71" spans="1:11" ht="22.5">
      <c r="A71" s="4" t="s">
        <v>217</v>
      </c>
      <c r="B71" s="25" t="s">
        <v>325</v>
      </c>
      <c r="C71" s="26" t="s">
        <v>404</v>
      </c>
      <c r="D71" s="27" t="s">
        <v>218</v>
      </c>
      <c r="E71" s="28" t="s">
        <v>42</v>
      </c>
      <c r="F71" s="29">
        <v>34</v>
      </c>
      <c r="G71" s="30">
        <v>8291.2273999999998</v>
      </c>
      <c r="H71" s="30">
        <v>10743.77</v>
      </c>
      <c r="I71" s="30">
        <v>365288.18</v>
      </c>
      <c r="J71" s="31">
        <f t="shared" si="1"/>
        <v>1.9744042748733354E-3</v>
      </c>
      <c r="K71" s="31">
        <f t="shared" si="2"/>
        <v>0.96148951168744046</v>
      </c>
    </row>
    <row r="72" spans="1:11" ht="22.5">
      <c r="A72" s="4" t="s">
        <v>68</v>
      </c>
      <c r="B72" s="25" t="s">
        <v>326</v>
      </c>
      <c r="C72" s="26">
        <v>4011227</v>
      </c>
      <c r="D72" s="27" t="s">
        <v>69</v>
      </c>
      <c r="E72" s="28" t="s">
        <v>45</v>
      </c>
      <c r="F72" s="29">
        <v>17308.505000000001</v>
      </c>
      <c r="G72" s="30">
        <v>15.43</v>
      </c>
      <c r="H72" s="30">
        <v>19.989999999999998</v>
      </c>
      <c r="I72" s="30">
        <v>345997.01</v>
      </c>
      <c r="J72" s="31">
        <f t="shared" si="1"/>
        <v>1.8701343570366614E-3</v>
      </c>
      <c r="K72" s="31">
        <f t="shared" si="2"/>
        <v>0.9633596460444771</v>
      </c>
    </row>
    <row r="73" spans="1:11" ht="22.5">
      <c r="A73" s="4" t="s">
        <v>239</v>
      </c>
      <c r="B73" s="25" t="s">
        <v>327</v>
      </c>
      <c r="C73" s="26" t="s">
        <v>405</v>
      </c>
      <c r="D73" s="27" t="s">
        <v>240</v>
      </c>
      <c r="E73" s="28" t="s">
        <v>42</v>
      </c>
      <c r="F73" s="29">
        <v>34</v>
      </c>
      <c r="G73" s="30">
        <v>7540.7035999999998</v>
      </c>
      <c r="H73" s="30">
        <v>9771.24</v>
      </c>
      <c r="I73" s="30">
        <v>332222.15999999997</v>
      </c>
      <c r="J73" s="31">
        <f t="shared" si="1"/>
        <v>1.7956804759235658E-3</v>
      </c>
      <c r="K73" s="31">
        <f t="shared" si="2"/>
        <v>0.9651553265204007</v>
      </c>
    </row>
    <row r="74" spans="1:11" ht="22.5">
      <c r="A74" s="4" t="s">
        <v>56</v>
      </c>
      <c r="B74" s="25" t="s">
        <v>328</v>
      </c>
      <c r="C74" s="26">
        <v>4915669</v>
      </c>
      <c r="D74" s="27" t="s">
        <v>57</v>
      </c>
      <c r="E74" s="28" t="s">
        <v>45</v>
      </c>
      <c r="F74" s="29">
        <v>30289.883000000002</v>
      </c>
      <c r="G74" s="30">
        <v>8.31</v>
      </c>
      <c r="H74" s="30">
        <v>10.76</v>
      </c>
      <c r="I74" s="30">
        <v>325919.14</v>
      </c>
      <c r="J74" s="31">
        <f t="shared" si="1"/>
        <v>1.7616122790478496E-3</v>
      </c>
      <c r="K74" s="31">
        <f t="shared" si="2"/>
        <v>0.96691693879944851</v>
      </c>
    </row>
    <row r="75" spans="1:11" ht="22.5">
      <c r="A75" s="4" t="s">
        <v>174</v>
      </c>
      <c r="B75" s="25" t="s">
        <v>329</v>
      </c>
      <c r="C75" s="26">
        <v>5213850</v>
      </c>
      <c r="D75" s="27" t="s">
        <v>175</v>
      </c>
      <c r="E75" s="28" t="s">
        <v>176</v>
      </c>
      <c r="F75" s="29">
        <v>10368</v>
      </c>
      <c r="G75" s="30">
        <v>23.23</v>
      </c>
      <c r="H75" s="30">
        <v>30.1</v>
      </c>
      <c r="I75" s="30">
        <v>312076.79999999999</v>
      </c>
      <c r="J75" s="31">
        <f t="shared" si="1"/>
        <v>1.6867936104825263E-3</v>
      </c>
      <c r="K75" s="31">
        <f t="shared" si="2"/>
        <v>0.96860373240993103</v>
      </c>
    </row>
    <row r="76" spans="1:11" ht="22.5">
      <c r="A76" s="4" t="s">
        <v>81</v>
      </c>
      <c r="B76" s="25" t="s">
        <v>330</v>
      </c>
      <c r="C76" s="26">
        <v>4011464</v>
      </c>
      <c r="D76" s="27" t="s">
        <v>82</v>
      </c>
      <c r="E76" s="28" t="s">
        <v>48</v>
      </c>
      <c r="F76" s="29">
        <v>11142.35</v>
      </c>
      <c r="G76" s="30">
        <v>21.16</v>
      </c>
      <c r="H76" s="30">
        <v>27.41</v>
      </c>
      <c r="I76" s="30">
        <v>305411.81</v>
      </c>
      <c r="J76" s="31">
        <f t="shared" si="1"/>
        <v>1.6507689442916082E-3</v>
      </c>
      <c r="K76" s="31">
        <f t="shared" si="2"/>
        <v>0.97025450135422264</v>
      </c>
    </row>
    <row r="77" spans="1:11" ht="22.5">
      <c r="A77" s="4" t="s">
        <v>121</v>
      </c>
      <c r="B77" s="25" t="s">
        <v>331</v>
      </c>
      <c r="C77" s="26">
        <v>4915748</v>
      </c>
      <c r="D77" s="27" t="s">
        <v>122</v>
      </c>
      <c r="E77" s="28" t="s">
        <v>78</v>
      </c>
      <c r="F77" s="29">
        <v>964.81299999999999</v>
      </c>
      <c r="G77" s="30">
        <v>233.18</v>
      </c>
      <c r="H77" s="30">
        <v>302.14999999999998</v>
      </c>
      <c r="I77" s="30">
        <v>291518.24</v>
      </c>
      <c r="J77" s="31">
        <f t="shared" si="1"/>
        <v>1.5756733745382917E-3</v>
      </c>
      <c r="K77" s="31">
        <f t="shared" si="2"/>
        <v>0.97183017472876099</v>
      </c>
    </row>
    <row r="78" spans="1:11" ht="22.5">
      <c r="A78" s="4" t="s">
        <v>66</v>
      </c>
      <c r="B78" s="25" t="s">
        <v>332</v>
      </c>
      <c r="C78" s="26">
        <v>5502978</v>
      </c>
      <c r="D78" s="27" t="s">
        <v>67</v>
      </c>
      <c r="E78" s="28" t="s">
        <v>45</v>
      </c>
      <c r="F78" s="29">
        <v>38944.135999999999</v>
      </c>
      <c r="G78" s="30">
        <v>5.74</v>
      </c>
      <c r="H78" s="30">
        <v>7.43</v>
      </c>
      <c r="I78" s="30">
        <v>289354.93</v>
      </c>
      <c r="J78" s="31">
        <f t="shared" si="1"/>
        <v>1.5639805557017331E-3</v>
      </c>
      <c r="K78" s="31">
        <f t="shared" si="2"/>
        <v>0.97339415528446271</v>
      </c>
    </row>
    <row r="79" spans="1:11" ht="22.5">
      <c r="A79" s="4" t="s">
        <v>89</v>
      </c>
      <c r="B79" s="25" t="s">
        <v>333</v>
      </c>
      <c r="C79" s="26">
        <v>4915703</v>
      </c>
      <c r="D79" s="27" t="s">
        <v>90</v>
      </c>
      <c r="E79" s="28" t="s">
        <v>45</v>
      </c>
      <c r="F79" s="29">
        <v>1762.886</v>
      </c>
      <c r="G79" s="30">
        <v>118.18</v>
      </c>
      <c r="H79" s="30">
        <v>153.13</v>
      </c>
      <c r="I79" s="30">
        <v>269950.73</v>
      </c>
      <c r="J79" s="31">
        <f t="shared" si="1"/>
        <v>1.459099704012261E-3</v>
      </c>
      <c r="K79" s="31">
        <f t="shared" si="2"/>
        <v>0.97485325498847497</v>
      </c>
    </row>
    <row r="80" spans="1:11" ht="22.5">
      <c r="A80" s="4" t="s">
        <v>25</v>
      </c>
      <c r="B80" s="25" t="s">
        <v>334</v>
      </c>
      <c r="C80" s="26">
        <v>903810</v>
      </c>
      <c r="D80" s="27" t="s">
        <v>26</v>
      </c>
      <c r="E80" s="28" t="s">
        <v>24</v>
      </c>
      <c r="F80" s="29">
        <v>1</v>
      </c>
      <c r="G80" s="30">
        <v>202020.98</v>
      </c>
      <c r="H80" s="30">
        <v>261778.78</v>
      </c>
      <c r="I80" s="30">
        <v>261778.78</v>
      </c>
      <c r="J80" s="31">
        <f t="shared" ref="J80:J133" si="3">I80/$I$134</f>
        <v>1.4149298296570298E-3</v>
      </c>
      <c r="K80" s="31">
        <f t="shared" ref="K80:K133" si="4">K79+J80</f>
        <v>0.97626818481813205</v>
      </c>
    </row>
    <row r="81" spans="1:11" ht="33.75">
      <c r="A81" s="4" t="s">
        <v>46</v>
      </c>
      <c r="B81" s="25" t="s">
        <v>335</v>
      </c>
      <c r="C81" s="26">
        <v>5914328</v>
      </c>
      <c r="D81" s="27" t="s">
        <v>47</v>
      </c>
      <c r="E81" s="28" t="s">
        <v>48</v>
      </c>
      <c r="F81" s="29">
        <v>6580.9350000000004</v>
      </c>
      <c r="G81" s="30">
        <v>28.76</v>
      </c>
      <c r="H81" s="30">
        <v>37.26</v>
      </c>
      <c r="I81" s="30">
        <v>245205.63</v>
      </c>
      <c r="J81" s="31">
        <f t="shared" si="3"/>
        <v>1.3253509711018008E-3</v>
      </c>
      <c r="K81" s="31">
        <f t="shared" si="4"/>
        <v>0.9775935357892338</v>
      </c>
    </row>
    <row r="82" spans="1:11" ht="22.5">
      <c r="A82" s="4" t="s">
        <v>246</v>
      </c>
      <c r="B82" s="25" t="s">
        <v>241</v>
      </c>
      <c r="C82" s="26" t="s">
        <v>406</v>
      </c>
      <c r="D82" s="27" t="s">
        <v>247</v>
      </c>
      <c r="E82" s="28" t="s">
        <v>248</v>
      </c>
      <c r="F82" s="29">
        <v>12.474</v>
      </c>
      <c r="G82" s="30">
        <v>14929.344999999999</v>
      </c>
      <c r="H82" s="30">
        <v>19345.439999999999</v>
      </c>
      <c r="I82" s="30">
        <v>241315.01</v>
      </c>
      <c r="J82" s="31">
        <f t="shared" si="3"/>
        <v>1.3043219392839421E-3</v>
      </c>
      <c r="K82" s="31">
        <f t="shared" si="4"/>
        <v>0.97889785772851778</v>
      </c>
    </row>
    <row r="83" spans="1:11" ht="22.5">
      <c r="A83" s="4" t="s">
        <v>51</v>
      </c>
      <c r="B83" s="25" t="s">
        <v>336</v>
      </c>
      <c r="C83" s="26" t="s">
        <v>407</v>
      </c>
      <c r="D83" s="27" t="s">
        <v>52</v>
      </c>
      <c r="E83" s="28" t="s">
        <v>53</v>
      </c>
      <c r="F83" s="29">
        <v>55553.593000000001</v>
      </c>
      <c r="G83" s="30">
        <v>3.35</v>
      </c>
      <c r="H83" s="30">
        <v>4.34</v>
      </c>
      <c r="I83" s="30">
        <v>241102.59</v>
      </c>
      <c r="J83" s="31">
        <f t="shared" si="3"/>
        <v>1.3031737965872126E-3</v>
      </c>
      <c r="K83" s="31">
        <f t="shared" si="4"/>
        <v>0.98020103152510496</v>
      </c>
    </row>
    <row r="84" spans="1:11" ht="22.5">
      <c r="A84" s="4" t="s">
        <v>79</v>
      </c>
      <c r="B84" s="25" t="s">
        <v>337</v>
      </c>
      <c r="C84" s="26">
        <v>4011353</v>
      </c>
      <c r="D84" s="27" t="s">
        <v>80</v>
      </c>
      <c r="E84" s="28" t="s">
        <v>78</v>
      </c>
      <c r="F84" s="29">
        <v>86542.524000000005</v>
      </c>
      <c r="G84" s="30">
        <v>2.0499999999999998</v>
      </c>
      <c r="H84" s="30">
        <v>2.65</v>
      </c>
      <c r="I84" s="30">
        <v>229337.68</v>
      </c>
      <c r="J84" s="31">
        <f t="shared" si="3"/>
        <v>1.2395837603656737E-3</v>
      </c>
      <c r="K84" s="31">
        <f t="shared" si="4"/>
        <v>0.98144061528547066</v>
      </c>
    </row>
    <row r="85" spans="1:11" ht="22.5">
      <c r="A85" s="4" t="s">
        <v>221</v>
      </c>
      <c r="B85" s="25" t="s">
        <v>338</v>
      </c>
      <c r="C85" s="26" t="s">
        <v>408</v>
      </c>
      <c r="D85" s="27" t="s">
        <v>222</v>
      </c>
      <c r="E85" s="28" t="s">
        <v>42</v>
      </c>
      <c r="F85" s="29">
        <v>34</v>
      </c>
      <c r="G85" s="30">
        <v>5025.9323999999997</v>
      </c>
      <c r="H85" s="30">
        <v>6512.6</v>
      </c>
      <c r="I85" s="30">
        <v>221428.4</v>
      </c>
      <c r="J85" s="31">
        <f t="shared" si="3"/>
        <v>1.1968336329370496E-3</v>
      </c>
      <c r="K85" s="31">
        <f t="shared" si="4"/>
        <v>0.98263744891840776</v>
      </c>
    </row>
    <row r="86" spans="1:11" ht="22.5">
      <c r="A86" s="4" t="s">
        <v>154</v>
      </c>
      <c r="B86" s="25" t="s">
        <v>339</v>
      </c>
      <c r="C86" s="26">
        <v>5213835</v>
      </c>
      <c r="D86" s="27" t="s">
        <v>155</v>
      </c>
      <c r="E86" s="28" t="s">
        <v>37</v>
      </c>
      <c r="F86" s="29">
        <v>253800</v>
      </c>
      <c r="G86" s="30">
        <v>0.61</v>
      </c>
      <c r="H86" s="30">
        <v>0.79</v>
      </c>
      <c r="I86" s="30">
        <v>200502</v>
      </c>
      <c r="J86" s="31">
        <f t="shared" si="3"/>
        <v>1.0837251999795162E-3</v>
      </c>
      <c r="K86" s="31">
        <f t="shared" si="4"/>
        <v>0.98372117411838733</v>
      </c>
    </row>
    <row r="87" spans="1:11" ht="33.75">
      <c r="A87" s="4" t="s">
        <v>99</v>
      </c>
      <c r="B87" s="25" t="s">
        <v>340</v>
      </c>
      <c r="C87" s="26">
        <v>4011378</v>
      </c>
      <c r="D87" s="27" t="s">
        <v>100</v>
      </c>
      <c r="E87" s="28" t="s">
        <v>78</v>
      </c>
      <c r="F87" s="29">
        <v>24137.983</v>
      </c>
      <c r="G87" s="30">
        <v>6.23</v>
      </c>
      <c r="H87" s="30">
        <v>8.07</v>
      </c>
      <c r="I87" s="30">
        <v>194793.52</v>
      </c>
      <c r="J87" s="31">
        <f t="shared" si="3"/>
        <v>1.0528705270606471E-3</v>
      </c>
      <c r="K87" s="31">
        <f t="shared" si="4"/>
        <v>0.98477404464544793</v>
      </c>
    </row>
    <row r="88" spans="1:11" ht="22.5">
      <c r="A88" s="4" t="s">
        <v>223</v>
      </c>
      <c r="B88" s="25" t="s">
        <v>341</v>
      </c>
      <c r="C88" s="26" t="s">
        <v>409</v>
      </c>
      <c r="D88" s="27" t="s">
        <v>224</v>
      </c>
      <c r="E88" s="28" t="s">
        <v>42</v>
      </c>
      <c r="F88" s="29">
        <v>34</v>
      </c>
      <c r="G88" s="30">
        <v>4253.5706</v>
      </c>
      <c r="H88" s="30">
        <v>5511.77</v>
      </c>
      <c r="I88" s="30">
        <v>187400.18</v>
      </c>
      <c r="J88" s="31">
        <f t="shared" si="3"/>
        <v>1.0129090859278078E-3</v>
      </c>
      <c r="K88" s="31">
        <f t="shared" si="4"/>
        <v>0.9857869537313757</v>
      </c>
    </row>
    <row r="89" spans="1:11" ht="33.75">
      <c r="A89" s="4" t="s">
        <v>64</v>
      </c>
      <c r="B89" s="25" t="s">
        <v>342</v>
      </c>
      <c r="C89" s="26">
        <v>5914354</v>
      </c>
      <c r="D89" s="27" t="s">
        <v>65</v>
      </c>
      <c r="E89" s="28" t="s">
        <v>48</v>
      </c>
      <c r="F89" s="29">
        <v>73020.255000000005</v>
      </c>
      <c r="G89" s="30">
        <v>1.92</v>
      </c>
      <c r="H89" s="30">
        <v>2.48</v>
      </c>
      <c r="I89" s="30">
        <v>181090.23</v>
      </c>
      <c r="J89" s="31">
        <f t="shared" si="3"/>
        <v>9.7880343199113523E-4</v>
      </c>
      <c r="K89" s="31">
        <f t="shared" si="4"/>
        <v>0.98676575716336679</v>
      </c>
    </row>
    <row r="90" spans="1:11" ht="22.5">
      <c r="A90" s="4" t="s">
        <v>237</v>
      </c>
      <c r="B90" s="25" t="s">
        <v>386</v>
      </c>
      <c r="C90" s="26" t="s">
        <v>428</v>
      </c>
      <c r="D90" s="27" t="s">
        <v>238</v>
      </c>
      <c r="E90" s="28" t="s">
        <v>42</v>
      </c>
      <c r="F90" s="29">
        <v>68</v>
      </c>
      <c r="G90" s="30">
        <v>1900</v>
      </c>
      <c r="H90" s="30">
        <v>2462.02</v>
      </c>
      <c r="I90" s="30">
        <v>167417.35999999999</v>
      </c>
      <c r="J90" s="31">
        <f t="shared" si="3"/>
        <v>9.0490075882556102E-4</v>
      </c>
      <c r="K90" s="31">
        <f t="shared" si="4"/>
        <v>0.98767065792219233</v>
      </c>
    </row>
    <row r="91" spans="1:11" ht="22.5">
      <c r="A91" s="4" t="s">
        <v>244</v>
      </c>
      <c r="B91" s="25" t="s">
        <v>343</v>
      </c>
      <c r="C91" s="26" t="s">
        <v>410</v>
      </c>
      <c r="D91" s="27" t="s">
        <v>245</v>
      </c>
      <c r="E91" s="28" t="s">
        <v>42</v>
      </c>
      <c r="F91" s="29">
        <v>24.949000000000002</v>
      </c>
      <c r="G91" s="30">
        <v>4885.5574999999999</v>
      </c>
      <c r="H91" s="30">
        <v>6330.7</v>
      </c>
      <c r="I91" s="30">
        <v>157944.63</v>
      </c>
      <c r="J91" s="31">
        <f t="shared" si="3"/>
        <v>8.5370009143270742E-4</v>
      </c>
      <c r="K91" s="31">
        <f t="shared" si="4"/>
        <v>0.98852435801362504</v>
      </c>
    </row>
    <row r="92" spans="1:11" ht="22.5">
      <c r="A92" s="4" t="s">
        <v>197</v>
      </c>
      <c r="B92" s="25" t="s">
        <v>344</v>
      </c>
      <c r="C92" s="26" t="s">
        <v>411</v>
      </c>
      <c r="D92" s="27" t="s">
        <v>198</v>
      </c>
      <c r="E92" s="28" t="s">
        <v>48</v>
      </c>
      <c r="F92" s="29">
        <v>178.95400000000001</v>
      </c>
      <c r="G92" s="30">
        <v>669.45929999999998</v>
      </c>
      <c r="H92" s="30">
        <v>867.48</v>
      </c>
      <c r="I92" s="30">
        <v>155239.01</v>
      </c>
      <c r="J92" s="31">
        <f t="shared" si="3"/>
        <v>8.3907605488659528E-4</v>
      </c>
      <c r="K92" s="31">
        <f t="shared" si="4"/>
        <v>0.98936343406851168</v>
      </c>
    </row>
    <row r="93" spans="1:11" ht="22.5">
      <c r="A93" s="4" t="s">
        <v>181</v>
      </c>
      <c r="B93" s="25" t="s">
        <v>345</v>
      </c>
      <c r="C93" s="26" t="s">
        <v>266</v>
      </c>
      <c r="D93" s="27" t="s">
        <v>182</v>
      </c>
      <c r="E93" s="28" t="s">
        <v>48</v>
      </c>
      <c r="F93" s="29">
        <v>32.182000000000002</v>
      </c>
      <c r="G93" s="30">
        <v>3666.6145999999999</v>
      </c>
      <c r="H93" s="30">
        <v>4751.1899999999996</v>
      </c>
      <c r="I93" s="30">
        <v>152902.79</v>
      </c>
      <c r="J93" s="31">
        <f t="shared" si="3"/>
        <v>8.2644864724629175E-4</v>
      </c>
      <c r="K93" s="31">
        <f t="shared" si="4"/>
        <v>0.99018988271575803</v>
      </c>
    </row>
    <row r="94" spans="1:11" ht="22.5">
      <c r="A94" s="4" t="s">
        <v>191</v>
      </c>
      <c r="B94" s="25" t="s">
        <v>346</v>
      </c>
      <c r="C94" s="26" t="s">
        <v>412</v>
      </c>
      <c r="D94" s="27" t="s">
        <v>192</v>
      </c>
      <c r="E94" s="28" t="s">
        <v>48</v>
      </c>
      <c r="F94" s="29">
        <v>166.40299999999999</v>
      </c>
      <c r="G94" s="30">
        <v>669.45929999999998</v>
      </c>
      <c r="H94" s="30">
        <v>867.48</v>
      </c>
      <c r="I94" s="30">
        <v>144351.26999999999</v>
      </c>
      <c r="J94" s="31">
        <f t="shared" si="3"/>
        <v>7.8022717453215987E-4</v>
      </c>
      <c r="K94" s="31">
        <f t="shared" si="4"/>
        <v>0.99097010989029022</v>
      </c>
    </row>
    <row r="95" spans="1:11" ht="22.5">
      <c r="A95" s="4" t="s">
        <v>251</v>
      </c>
      <c r="B95" s="25" t="s">
        <v>347</v>
      </c>
      <c r="C95" s="26" t="s">
        <v>406</v>
      </c>
      <c r="D95" s="27" t="s">
        <v>247</v>
      </c>
      <c r="E95" s="28" t="s">
        <v>248</v>
      </c>
      <c r="F95" s="29">
        <v>6.8979999999999997</v>
      </c>
      <c r="G95" s="30">
        <v>14929.344999999999</v>
      </c>
      <c r="H95" s="30">
        <v>19345.439999999999</v>
      </c>
      <c r="I95" s="30">
        <v>133444.84</v>
      </c>
      <c r="J95" s="31">
        <f t="shared" si="3"/>
        <v>7.2127727361938798E-4</v>
      </c>
      <c r="K95" s="31">
        <f t="shared" si="4"/>
        <v>0.99169138716390959</v>
      </c>
    </row>
    <row r="96" spans="1:11" ht="22.5">
      <c r="A96" s="4" t="s">
        <v>219</v>
      </c>
      <c r="B96" s="25" t="s">
        <v>348</v>
      </c>
      <c r="C96" s="26" t="s">
        <v>413</v>
      </c>
      <c r="D96" s="27" t="s">
        <v>220</v>
      </c>
      <c r="E96" s="28" t="s">
        <v>42</v>
      </c>
      <c r="F96" s="29">
        <v>34</v>
      </c>
      <c r="G96" s="30">
        <v>2829.6990000000001</v>
      </c>
      <c r="H96" s="30">
        <v>3666.72</v>
      </c>
      <c r="I96" s="30">
        <v>124668.48</v>
      </c>
      <c r="J96" s="31">
        <f t="shared" si="3"/>
        <v>6.7384052737200781E-4</v>
      </c>
      <c r="K96" s="31">
        <f t="shared" si="4"/>
        <v>0.99236522769128155</v>
      </c>
    </row>
    <row r="97" spans="1:11" ht="22.5">
      <c r="A97" s="4" t="s">
        <v>31</v>
      </c>
      <c r="B97" s="25" t="s">
        <v>349</v>
      </c>
      <c r="C97" s="26" t="s">
        <v>414</v>
      </c>
      <c r="D97" s="27" t="s">
        <v>32</v>
      </c>
      <c r="E97" s="28" t="s">
        <v>24</v>
      </c>
      <c r="F97" s="29">
        <v>1</v>
      </c>
      <c r="G97" s="30">
        <v>84993.74</v>
      </c>
      <c r="H97" s="30">
        <v>110134.88</v>
      </c>
      <c r="I97" s="30">
        <v>110134.88</v>
      </c>
      <c r="J97" s="31">
        <f t="shared" si="3"/>
        <v>5.9528555751423939E-4</v>
      </c>
      <c r="K97" s="31">
        <f t="shared" si="4"/>
        <v>0.99296051324879575</v>
      </c>
    </row>
    <row r="98" spans="1:11" ht="22.5">
      <c r="A98" s="4" t="s">
        <v>33</v>
      </c>
      <c r="B98" s="25" t="s">
        <v>350</v>
      </c>
      <c r="C98" s="26" t="s">
        <v>415</v>
      </c>
      <c r="D98" s="27" t="s">
        <v>34</v>
      </c>
      <c r="E98" s="28" t="s">
        <v>24</v>
      </c>
      <c r="F98" s="29">
        <v>1</v>
      </c>
      <c r="G98" s="30">
        <v>84993.74</v>
      </c>
      <c r="H98" s="30">
        <v>110134.88</v>
      </c>
      <c r="I98" s="30">
        <v>110134.88</v>
      </c>
      <c r="J98" s="31">
        <f t="shared" si="3"/>
        <v>5.9528555751423939E-4</v>
      </c>
      <c r="K98" s="31">
        <f t="shared" si="4"/>
        <v>0.99355579880630995</v>
      </c>
    </row>
    <row r="99" spans="1:11" ht="22.5">
      <c r="A99" s="4" t="s">
        <v>242</v>
      </c>
      <c r="B99" s="25" t="s">
        <v>351</v>
      </c>
      <c r="C99" s="26" t="s">
        <v>416</v>
      </c>
      <c r="D99" s="27" t="s">
        <v>243</v>
      </c>
      <c r="E99" s="28" t="s">
        <v>42</v>
      </c>
      <c r="F99" s="29">
        <v>12.474</v>
      </c>
      <c r="G99" s="30">
        <v>6732.3562000000002</v>
      </c>
      <c r="H99" s="30">
        <v>8723.7800000000007</v>
      </c>
      <c r="I99" s="30">
        <v>108820.43</v>
      </c>
      <c r="J99" s="31">
        <f t="shared" si="3"/>
        <v>5.881808773159716E-4</v>
      </c>
      <c r="K99" s="31">
        <f t="shared" si="4"/>
        <v>0.99414397968362589</v>
      </c>
    </row>
    <row r="100" spans="1:11" ht="22.5">
      <c r="A100" s="4" t="s">
        <v>62</v>
      </c>
      <c r="B100" s="25" t="s">
        <v>352</v>
      </c>
      <c r="C100" s="26">
        <v>4016096</v>
      </c>
      <c r="D100" s="27" t="s">
        <v>63</v>
      </c>
      <c r="E100" s="28" t="s">
        <v>45</v>
      </c>
      <c r="F100" s="29">
        <v>48680.17</v>
      </c>
      <c r="G100" s="30">
        <v>1.66</v>
      </c>
      <c r="H100" s="30">
        <v>2.15</v>
      </c>
      <c r="I100" s="30">
        <v>104662.36</v>
      </c>
      <c r="J100" s="31">
        <f t="shared" si="3"/>
        <v>5.6570626238804664E-4</v>
      </c>
      <c r="K100" s="31">
        <f t="shared" si="4"/>
        <v>0.99470968594601394</v>
      </c>
    </row>
    <row r="101" spans="1:11" ht="22.5">
      <c r="A101" s="4" t="s">
        <v>199</v>
      </c>
      <c r="B101" s="25" t="s">
        <v>353</v>
      </c>
      <c r="C101" s="26" t="s">
        <v>417</v>
      </c>
      <c r="D101" s="27" t="s">
        <v>200</v>
      </c>
      <c r="E101" s="28" t="s">
        <v>48</v>
      </c>
      <c r="F101" s="29">
        <v>115.13800000000001</v>
      </c>
      <c r="G101" s="30">
        <v>669.45929999999998</v>
      </c>
      <c r="H101" s="30">
        <v>867.48</v>
      </c>
      <c r="I101" s="30">
        <v>99879.91</v>
      </c>
      <c r="J101" s="31">
        <f t="shared" si="3"/>
        <v>5.3985683653373076E-4</v>
      </c>
      <c r="K101" s="31">
        <f t="shared" si="4"/>
        <v>0.99524954278254762</v>
      </c>
    </row>
    <row r="102" spans="1:11" ht="22.5">
      <c r="A102" s="4" t="s">
        <v>146</v>
      </c>
      <c r="B102" s="25" t="s">
        <v>354</v>
      </c>
      <c r="C102" s="26">
        <v>5914479</v>
      </c>
      <c r="D102" s="27" t="s">
        <v>147</v>
      </c>
      <c r="E102" s="28" t="s">
        <v>135</v>
      </c>
      <c r="F102" s="29">
        <v>101528.974</v>
      </c>
      <c r="G102" s="30">
        <v>0.74</v>
      </c>
      <c r="H102" s="30">
        <v>0.95</v>
      </c>
      <c r="I102" s="30">
        <v>96452.52</v>
      </c>
      <c r="J102" s="31">
        <f t="shared" si="3"/>
        <v>5.2133159033589832E-4</v>
      </c>
      <c r="K102" s="31">
        <f t="shared" si="4"/>
        <v>0.99577087437288347</v>
      </c>
    </row>
    <row r="103" spans="1:11" ht="22.5">
      <c r="A103" s="4" t="s">
        <v>250</v>
      </c>
      <c r="B103" s="25" t="s">
        <v>355</v>
      </c>
      <c r="C103" s="26" t="s">
        <v>410</v>
      </c>
      <c r="D103" s="27" t="s">
        <v>245</v>
      </c>
      <c r="E103" s="28" t="s">
        <v>42</v>
      </c>
      <c r="F103" s="29">
        <v>13.795999999999999</v>
      </c>
      <c r="G103" s="30">
        <v>4885.5574999999999</v>
      </c>
      <c r="H103" s="30">
        <v>6330.7</v>
      </c>
      <c r="I103" s="30">
        <v>87338.33</v>
      </c>
      <c r="J103" s="31">
        <f t="shared" si="3"/>
        <v>4.7206885290484378E-4</v>
      </c>
      <c r="K103" s="31">
        <f t="shared" si="4"/>
        <v>0.99624294322578832</v>
      </c>
    </row>
    <row r="104" spans="1:11" ht="33.75">
      <c r="A104" s="4" t="s">
        <v>107</v>
      </c>
      <c r="B104" s="25" t="s">
        <v>356</v>
      </c>
      <c r="C104" s="26">
        <v>4916290</v>
      </c>
      <c r="D104" s="27" t="s">
        <v>108</v>
      </c>
      <c r="E104" s="28" t="s">
        <v>45</v>
      </c>
      <c r="F104" s="29">
        <v>176.28899999999999</v>
      </c>
      <c r="G104" s="30">
        <v>348.57</v>
      </c>
      <c r="H104" s="30">
        <v>451.67</v>
      </c>
      <c r="I104" s="30">
        <v>79624.45</v>
      </c>
      <c r="J104" s="31">
        <f t="shared" si="3"/>
        <v>4.3037487406364516E-4</v>
      </c>
      <c r="K104" s="31">
        <f t="shared" si="4"/>
        <v>0.99667331809985193</v>
      </c>
    </row>
    <row r="105" spans="1:11" ht="22.5">
      <c r="A105" s="4" t="s">
        <v>131</v>
      </c>
      <c r="B105" s="25" t="s">
        <v>357</v>
      </c>
      <c r="C105" s="26">
        <v>4413984</v>
      </c>
      <c r="D105" s="27" t="s">
        <v>132</v>
      </c>
      <c r="E105" s="28" t="s">
        <v>45</v>
      </c>
      <c r="F105" s="29">
        <v>12653.708000000001</v>
      </c>
      <c r="G105" s="30">
        <v>4.42</v>
      </c>
      <c r="H105" s="30">
        <v>5.72</v>
      </c>
      <c r="I105" s="30">
        <v>72379.199999999997</v>
      </c>
      <c r="J105" s="31">
        <f t="shared" si="3"/>
        <v>3.9121386816269859E-4</v>
      </c>
      <c r="K105" s="31">
        <f t="shared" si="4"/>
        <v>0.99706453196801459</v>
      </c>
    </row>
    <row r="106" spans="1:11" ht="22.5">
      <c r="A106" s="4" t="s">
        <v>125</v>
      </c>
      <c r="B106" s="25" t="s">
        <v>358</v>
      </c>
      <c r="C106" s="26">
        <v>4915750</v>
      </c>
      <c r="D106" s="27" t="s">
        <v>126</v>
      </c>
      <c r="E106" s="28" t="s">
        <v>53</v>
      </c>
      <c r="F106" s="29">
        <v>275.661</v>
      </c>
      <c r="G106" s="30">
        <v>202.62</v>
      </c>
      <c r="H106" s="30">
        <v>262.55</v>
      </c>
      <c r="I106" s="30">
        <v>72374.789999999994</v>
      </c>
      <c r="J106" s="31">
        <f t="shared" si="3"/>
        <v>3.9119003185118095E-4</v>
      </c>
      <c r="K106" s="31">
        <f t="shared" si="4"/>
        <v>0.99745572199986576</v>
      </c>
    </row>
    <row r="107" spans="1:11" ht="22.5">
      <c r="A107" s="4" t="s">
        <v>249</v>
      </c>
      <c r="B107" s="25" t="s">
        <v>359</v>
      </c>
      <c r="C107" s="26" t="s">
        <v>416</v>
      </c>
      <c r="D107" s="27" t="s">
        <v>243</v>
      </c>
      <c r="E107" s="28" t="s">
        <v>42</v>
      </c>
      <c r="F107" s="29">
        <v>6.8979999999999997</v>
      </c>
      <c r="G107" s="30">
        <v>6732.3562000000002</v>
      </c>
      <c r="H107" s="30">
        <v>8723.7800000000007</v>
      </c>
      <c r="I107" s="30">
        <v>60176.63</v>
      </c>
      <c r="J107" s="31">
        <f t="shared" si="3"/>
        <v>3.2525825368746121E-4</v>
      </c>
      <c r="K107" s="31">
        <f t="shared" si="4"/>
        <v>0.99778098025355322</v>
      </c>
    </row>
    <row r="108" spans="1:11" ht="33.75">
      <c r="A108" s="4" t="s">
        <v>148</v>
      </c>
      <c r="B108" s="25" t="s">
        <v>360</v>
      </c>
      <c r="C108" s="26">
        <v>5213343</v>
      </c>
      <c r="D108" s="27" t="s">
        <v>149</v>
      </c>
      <c r="E108" s="28" t="s">
        <v>37</v>
      </c>
      <c r="F108" s="29">
        <v>16200</v>
      </c>
      <c r="G108" s="30">
        <v>2.44</v>
      </c>
      <c r="H108" s="30">
        <v>3.16</v>
      </c>
      <c r="I108" s="30">
        <v>51192</v>
      </c>
      <c r="J108" s="31">
        <f t="shared" si="3"/>
        <v>2.7669579573945093E-4</v>
      </c>
      <c r="K108" s="31">
        <f t="shared" si="4"/>
        <v>0.99805767604929263</v>
      </c>
    </row>
    <row r="109" spans="1:11" ht="33.75">
      <c r="A109" s="4" t="s">
        <v>168</v>
      </c>
      <c r="B109" s="25" t="s">
        <v>361</v>
      </c>
      <c r="C109" s="26">
        <v>5212557</v>
      </c>
      <c r="D109" s="27" t="s">
        <v>169</v>
      </c>
      <c r="E109" s="28" t="s">
        <v>37</v>
      </c>
      <c r="F109" s="29">
        <v>25200</v>
      </c>
      <c r="G109" s="30">
        <v>1.1599999999999999</v>
      </c>
      <c r="H109" s="30">
        <v>1.5</v>
      </c>
      <c r="I109" s="30">
        <v>37800</v>
      </c>
      <c r="J109" s="31">
        <f t="shared" si="3"/>
        <v>2.0431124157976334E-4</v>
      </c>
      <c r="K109" s="31">
        <f t="shared" si="4"/>
        <v>0.99826198729087234</v>
      </c>
    </row>
    <row r="110" spans="1:11" ht="33.75">
      <c r="A110" s="4" t="s">
        <v>164</v>
      </c>
      <c r="B110" s="25" t="s">
        <v>362</v>
      </c>
      <c r="C110" s="26">
        <v>5212560</v>
      </c>
      <c r="D110" s="27" t="s">
        <v>165</v>
      </c>
      <c r="E110" s="28" t="s">
        <v>37</v>
      </c>
      <c r="F110" s="29">
        <v>20916</v>
      </c>
      <c r="G110" s="30">
        <v>1.32</v>
      </c>
      <c r="H110" s="30">
        <v>1.71</v>
      </c>
      <c r="I110" s="30">
        <v>35766.36</v>
      </c>
      <c r="J110" s="31">
        <f t="shared" si="3"/>
        <v>1.9331929678277209E-4</v>
      </c>
      <c r="K110" s="31">
        <f t="shared" si="4"/>
        <v>0.99845530658765513</v>
      </c>
    </row>
    <row r="111" spans="1:11" ht="22.5">
      <c r="A111" s="4" t="s">
        <v>195</v>
      </c>
      <c r="B111" s="25" t="s">
        <v>363</v>
      </c>
      <c r="C111" s="26" t="s">
        <v>418</v>
      </c>
      <c r="D111" s="27" t="s">
        <v>196</v>
      </c>
      <c r="E111" s="28" t="s">
        <v>48</v>
      </c>
      <c r="F111" s="29">
        <v>32.182000000000002</v>
      </c>
      <c r="G111" s="30">
        <v>715.673</v>
      </c>
      <c r="H111" s="30">
        <v>927.36</v>
      </c>
      <c r="I111" s="30">
        <v>29844.29</v>
      </c>
      <c r="J111" s="31">
        <f t="shared" si="3"/>
        <v>1.6131015724779143E-4</v>
      </c>
      <c r="K111" s="31">
        <f t="shared" si="4"/>
        <v>0.99861661674490287</v>
      </c>
    </row>
    <row r="112" spans="1:11" ht="22.5">
      <c r="A112" s="4" t="s">
        <v>27</v>
      </c>
      <c r="B112" s="25" t="s">
        <v>364</v>
      </c>
      <c r="C112" s="26" t="s">
        <v>419</v>
      </c>
      <c r="D112" s="27" t="s">
        <v>28</v>
      </c>
      <c r="E112" s="28" t="s">
        <v>24</v>
      </c>
      <c r="F112" s="29">
        <v>1</v>
      </c>
      <c r="G112" s="30">
        <v>22157.06</v>
      </c>
      <c r="H112" s="30">
        <v>28711.11</v>
      </c>
      <c r="I112" s="30">
        <v>28711.11</v>
      </c>
      <c r="J112" s="31">
        <f t="shared" si="3"/>
        <v>1.5518525214902539E-4</v>
      </c>
      <c r="K112" s="31">
        <f t="shared" si="4"/>
        <v>0.99877180199705184</v>
      </c>
    </row>
    <row r="113" spans="1:11" ht="22.5">
      <c r="A113" s="4" t="s">
        <v>29</v>
      </c>
      <c r="B113" s="25" t="s">
        <v>365</v>
      </c>
      <c r="C113" s="26" t="s">
        <v>420</v>
      </c>
      <c r="D113" s="27" t="s">
        <v>30</v>
      </c>
      <c r="E113" s="28" t="s">
        <v>24</v>
      </c>
      <c r="F113" s="29">
        <v>1</v>
      </c>
      <c r="G113" s="30">
        <v>22157.06</v>
      </c>
      <c r="H113" s="30">
        <v>28711.11</v>
      </c>
      <c r="I113" s="30">
        <v>28711.11</v>
      </c>
      <c r="J113" s="31">
        <f t="shared" si="3"/>
        <v>1.5518525214902539E-4</v>
      </c>
      <c r="K113" s="31">
        <f t="shared" si="4"/>
        <v>0.99892698724920082</v>
      </c>
    </row>
    <row r="114" spans="1:11" ht="22.5">
      <c r="A114" s="4" t="s">
        <v>85</v>
      </c>
      <c r="B114" s="25" t="s">
        <v>366</v>
      </c>
      <c r="C114" s="26">
        <v>4915626</v>
      </c>
      <c r="D114" s="27" t="s">
        <v>86</v>
      </c>
      <c r="E114" s="28" t="s">
        <v>53</v>
      </c>
      <c r="F114" s="29">
        <v>4357.6589999999997</v>
      </c>
      <c r="G114" s="30">
        <v>4.0199999999999996</v>
      </c>
      <c r="H114" s="30">
        <v>5.2</v>
      </c>
      <c r="I114" s="30">
        <v>22659.82</v>
      </c>
      <c r="J114" s="31">
        <f t="shared" si="3"/>
        <v>1.2247767085116277E-4</v>
      </c>
      <c r="K114" s="31">
        <f t="shared" si="4"/>
        <v>0.99904946492005198</v>
      </c>
    </row>
    <row r="115" spans="1:11" ht="22.5">
      <c r="A115" s="4" t="s">
        <v>255</v>
      </c>
      <c r="B115" s="25" t="s">
        <v>252</v>
      </c>
      <c r="C115" s="26" t="s">
        <v>406</v>
      </c>
      <c r="D115" s="27" t="s">
        <v>247</v>
      </c>
      <c r="E115" s="28" t="s">
        <v>248</v>
      </c>
      <c r="F115" s="29">
        <v>1.1279999999999999</v>
      </c>
      <c r="G115" s="30">
        <v>14929.344999999999</v>
      </c>
      <c r="H115" s="30">
        <v>19345.439999999999</v>
      </c>
      <c r="I115" s="30">
        <v>21821.65</v>
      </c>
      <c r="J115" s="31">
        <f t="shared" si="3"/>
        <v>1.1794731229680009E-4</v>
      </c>
      <c r="K115" s="31">
        <f t="shared" si="4"/>
        <v>0.99916741223234873</v>
      </c>
    </row>
    <row r="116" spans="1:11" ht="22.5">
      <c r="A116" s="4" t="s">
        <v>38</v>
      </c>
      <c r="B116" s="25" t="s">
        <v>385</v>
      </c>
      <c r="C116" s="26" t="s">
        <v>421</v>
      </c>
      <c r="D116" s="27" t="s">
        <v>39</v>
      </c>
      <c r="E116" s="28" t="s">
        <v>24</v>
      </c>
      <c r="F116" s="29">
        <v>4</v>
      </c>
      <c r="G116" s="30">
        <v>4190</v>
      </c>
      <c r="H116" s="30">
        <v>5429.4</v>
      </c>
      <c r="I116" s="30">
        <v>21717.599999999999</v>
      </c>
      <c r="J116" s="31">
        <f t="shared" si="3"/>
        <v>1.1738491587652562E-4</v>
      </c>
      <c r="K116" s="31">
        <f t="shared" si="4"/>
        <v>0.99928479714822527</v>
      </c>
    </row>
    <row r="117" spans="1:11" ht="33.75">
      <c r="A117" s="4" t="s">
        <v>35</v>
      </c>
      <c r="B117" s="25" t="s">
        <v>367</v>
      </c>
      <c r="C117" s="26" t="s">
        <v>422</v>
      </c>
      <c r="D117" s="27" t="s">
        <v>36</v>
      </c>
      <c r="E117" s="28" t="s">
        <v>37</v>
      </c>
      <c r="F117" s="29">
        <v>4320</v>
      </c>
      <c r="G117" s="30">
        <v>3.13</v>
      </c>
      <c r="H117" s="30">
        <v>4.05</v>
      </c>
      <c r="I117" s="30">
        <v>17496</v>
      </c>
      <c r="J117" s="31">
        <f t="shared" si="3"/>
        <v>9.4566917531204757E-5</v>
      </c>
      <c r="K117" s="31">
        <f t="shared" si="4"/>
        <v>0.99937936406575645</v>
      </c>
    </row>
    <row r="118" spans="1:11" ht="22.5">
      <c r="A118" s="4" t="s">
        <v>123</v>
      </c>
      <c r="B118" s="25" t="s">
        <v>368</v>
      </c>
      <c r="C118" s="26">
        <v>4915716</v>
      </c>
      <c r="D118" s="27" t="s">
        <v>124</v>
      </c>
      <c r="E118" s="28" t="s">
        <v>78</v>
      </c>
      <c r="F118" s="29">
        <v>964.81299999999999</v>
      </c>
      <c r="G118" s="30">
        <v>13.79</v>
      </c>
      <c r="H118" s="30">
        <v>17.86</v>
      </c>
      <c r="I118" s="30">
        <v>17231.560000000001</v>
      </c>
      <c r="J118" s="31">
        <f t="shared" si="3"/>
        <v>9.3137603649634591E-5</v>
      </c>
      <c r="K118" s="31">
        <f t="shared" si="4"/>
        <v>0.99947250166940604</v>
      </c>
    </row>
    <row r="119" spans="1:11" ht="33.75">
      <c r="A119" s="4" t="s">
        <v>109</v>
      </c>
      <c r="B119" s="25" t="s">
        <v>369</v>
      </c>
      <c r="C119" s="26">
        <v>5915421</v>
      </c>
      <c r="D119" s="27" t="s">
        <v>110</v>
      </c>
      <c r="E119" s="28" t="s">
        <v>48</v>
      </c>
      <c r="F119" s="29">
        <v>418.34199999999998</v>
      </c>
      <c r="G119" s="30">
        <v>27.62</v>
      </c>
      <c r="H119" s="30">
        <v>35.78</v>
      </c>
      <c r="I119" s="30">
        <v>14968.27</v>
      </c>
      <c r="J119" s="31">
        <f t="shared" si="3"/>
        <v>8.0904386984156739E-5</v>
      </c>
      <c r="K119" s="31">
        <f t="shared" si="4"/>
        <v>0.9995534060563902</v>
      </c>
    </row>
    <row r="120" spans="1:11" ht="22.5">
      <c r="A120" s="4" t="s">
        <v>254</v>
      </c>
      <c r="B120" s="25" t="s">
        <v>370</v>
      </c>
      <c r="C120" s="26" t="s">
        <v>410</v>
      </c>
      <c r="D120" s="27" t="s">
        <v>245</v>
      </c>
      <c r="E120" s="28" t="s">
        <v>42</v>
      </c>
      <c r="F120" s="29">
        <v>2.2559999999999998</v>
      </c>
      <c r="G120" s="30">
        <v>4885.5574999999999</v>
      </c>
      <c r="H120" s="30">
        <v>6330.7</v>
      </c>
      <c r="I120" s="30">
        <v>14282.05</v>
      </c>
      <c r="J120" s="31">
        <f t="shared" si="3"/>
        <v>7.7195327190588867E-5</v>
      </c>
      <c r="K120" s="31">
        <f t="shared" si="4"/>
        <v>0.99963060138358084</v>
      </c>
    </row>
    <row r="121" spans="1:11" ht="33.75">
      <c r="A121" s="4" t="s">
        <v>150</v>
      </c>
      <c r="B121" s="25" t="s">
        <v>371</v>
      </c>
      <c r="C121" s="26">
        <v>5213346</v>
      </c>
      <c r="D121" s="27" t="s">
        <v>151</v>
      </c>
      <c r="E121" s="28" t="s">
        <v>37</v>
      </c>
      <c r="F121" s="29">
        <v>1620</v>
      </c>
      <c r="G121" s="30">
        <v>5.8</v>
      </c>
      <c r="H121" s="30">
        <v>7.51</v>
      </c>
      <c r="I121" s="30">
        <v>12166.2</v>
      </c>
      <c r="J121" s="31">
        <f t="shared" si="3"/>
        <v>6.575903246845813E-5</v>
      </c>
      <c r="K121" s="31">
        <f t="shared" si="4"/>
        <v>0.99969636041604926</v>
      </c>
    </row>
    <row r="122" spans="1:11" ht="33.75">
      <c r="A122" s="4" t="s">
        <v>166</v>
      </c>
      <c r="B122" s="25" t="s">
        <v>372</v>
      </c>
      <c r="C122" s="26" t="s">
        <v>423</v>
      </c>
      <c r="D122" s="27" t="s">
        <v>167</v>
      </c>
      <c r="E122" s="28" t="s">
        <v>37</v>
      </c>
      <c r="F122" s="29">
        <v>13716</v>
      </c>
      <c r="G122" s="30">
        <v>0.63</v>
      </c>
      <c r="H122" s="30">
        <v>0.81</v>
      </c>
      <c r="I122" s="30">
        <v>11109.96</v>
      </c>
      <c r="J122" s="31">
        <f t="shared" si="3"/>
        <v>6.0049992632315016E-5</v>
      </c>
      <c r="K122" s="31">
        <f t="shared" si="4"/>
        <v>0.99975641040868157</v>
      </c>
    </row>
    <row r="123" spans="1:11" ht="22.5">
      <c r="A123" s="4" t="s">
        <v>253</v>
      </c>
      <c r="B123" s="25" t="s">
        <v>373</v>
      </c>
      <c r="C123" s="26" t="s">
        <v>416</v>
      </c>
      <c r="D123" s="27" t="s">
        <v>243</v>
      </c>
      <c r="E123" s="28" t="s">
        <v>42</v>
      </c>
      <c r="F123" s="29">
        <v>1.1279999999999999</v>
      </c>
      <c r="G123" s="30">
        <v>6732.3562000000002</v>
      </c>
      <c r="H123" s="30">
        <v>8723.7800000000007</v>
      </c>
      <c r="I123" s="30">
        <v>9840.42</v>
      </c>
      <c r="J123" s="31">
        <f t="shared" si="3"/>
        <v>5.3188053647257541E-5</v>
      </c>
      <c r="K123" s="31">
        <f t="shared" si="4"/>
        <v>0.99980959846232886</v>
      </c>
    </row>
    <row r="124" spans="1:11" ht="33.75">
      <c r="A124" s="4" t="s">
        <v>152</v>
      </c>
      <c r="B124" s="25" t="s">
        <v>374</v>
      </c>
      <c r="C124" s="26">
        <v>5213380</v>
      </c>
      <c r="D124" s="27" t="s">
        <v>153</v>
      </c>
      <c r="E124" s="28" t="s">
        <v>37</v>
      </c>
      <c r="F124" s="29">
        <v>3600</v>
      </c>
      <c r="G124" s="30">
        <v>1.7</v>
      </c>
      <c r="H124" s="30">
        <v>2.2000000000000002</v>
      </c>
      <c r="I124" s="30">
        <v>7920</v>
      </c>
      <c r="J124" s="31">
        <f t="shared" si="3"/>
        <v>4.2808069664331372E-5</v>
      </c>
      <c r="K124" s="31">
        <f t="shared" si="4"/>
        <v>0.99985240653199314</v>
      </c>
    </row>
    <row r="125" spans="1:11" ht="22.5">
      <c r="A125" s="4" t="s">
        <v>187</v>
      </c>
      <c r="B125" s="25" t="s">
        <v>375</v>
      </c>
      <c r="C125" s="26" t="s">
        <v>263</v>
      </c>
      <c r="D125" s="27" t="s">
        <v>188</v>
      </c>
      <c r="E125" s="28" t="s">
        <v>48</v>
      </c>
      <c r="F125" s="29">
        <v>1.3939999999999999</v>
      </c>
      <c r="G125" s="30">
        <v>3637.5038</v>
      </c>
      <c r="H125" s="30">
        <v>4713.47</v>
      </c>
      <c r="I125" s="30">
        <v>6570.57</v>
      </c>
      <c r="J125" s="31">
        <f t="shared" si="3"/>
        <v>3.5514320491712846E-5</v>
      </c>
      <c r="K125" s="31">
        <f t="shared" si="4"/>
        <v>0.9998879208524849</v>
      </c>
    </row>
    <row r="126" spans="1:11" ht="33.75">
      <c r="A126" s="4" t="s">
        <v>156</v>
      </c>
      <c r="B126" s="25" t="s">
        <v>376</v>
      </c>
      <c r="C126" s="26" t="s">
        <v>424</v>
      </c>
      <c r="D126" s="27" t="s">
        <v>157</v>
      </c>
      <c r="E126" s="28" t="s">
        <v>37</v>
      </c>
      <c r="F126" s="29">
        <v>4860</v>
      </c>
      <c r="G126" s="30">
        <v>0.89</v>
      </c>
      <c r="H126" s="30">
        <v>1.1499999999999999</v>
      </c>
      <c r="I126" s="30">
        <v>5589</v>
      </c>
      <c r="J126" s="31">
        <f t="shared" si="3"/>
        <v>3.0208876433579295E-5</v>
      </c>
      <c r="K126" s="31">
        <f t="shared" si="4"/>
        <v>0.99991812972891847</v>
      </c>
    </row>
    <row r="127" spans="1:11" ht="33.75">
      <c r="A127" s="4" t="s">
        <v>172</v>
      </c>
      <c r="B127" s="25" t="s">
        <v>377</v>
      </c>
      <c r="C127" s="26">
        <v>5213848</v>
      </c>
      <c r="D127" s="27" t="s">
        <v>173</v>
      </c>
      <c r="E127" s="28" t="s">
        <v>37</v>
      </c>
      <c r="F127" s="29">
        <v>3780</v>
      </c>
      <c r="G127" s="30">
        <v>1.1000000000000001</v>
      </c>
      <c r="H127" s="30">
        <v>1.42</v>
      </c>
      <c r="I127" s="30">
        <v>5367.6</v>
      </c>
      <c r="J127" s="31">
        <f t="shared" si="3"/>
        <v>2.9012196304326397E-5</v>
      </c>
      <c r="K127" s="31">
        <f t="shared" si="4"/>
        <v>0.99994714192522283</v>
      </c>
    </row>
    <row r="128" spans="1:11" ht="33.75">
      <c r="A128" s="4" t="s">
        <v>162</v>
      </c>
      <c r="B128" s="25" t="s">
        <v>378</v>
      </c>
      <c r="C128" s="26" t="s">
        <v>425</v>
      </c>
      <c r="D128" s="27" t="s">
        <v>163</v>
      </c>
      <c r="E128" s="28" t="s">
        <v>37</v>
      </c>
      <c r="F128" s="29">
        <v>2160</v>
      </c>
      <c r="G128" s="30">
        <v>1.19</v>
      </c>
      <c r="H128" s="30">
        <v>1.54</v>
      </c>
      <c r="I128" s="30">
        <v>3326.4</v>
      </c>
      <c r="J128" s="31">
        <f t="shared" si="3"/>
        <v>1.7979389259019175E-5</v>
      </c>
      <c r="K128" s="31">
        <f t="shared" si="4"/>
        <v>0.9999651213144819</v>
      </c>
    </row>
    <row r="129" spans="1:11" ht="33.75">
      <c r="A129" s="4" t="s">
        <v>170</v>
      </c>
      <c r="B129" s="25" t="s">
        <v>379</v>
      </c>
      <c r="C129" s="26">
        <v>5212558</v>
      </c>
      <c r="D129" s="27" t="s">
        <v>171</v>
      </c>
      <c r="E129" s="28" t="s">
        <v>37</v>
      </c>
      <c r="F129" s="29">
        <v>1656</v>
      </c>
      <c r="G129" s="30">
        <v>1.19</v>
      </c>
      <c r="H129" s="30">
        <v>1.54</v>
      </c>
      <c r="I129" s="30">
        <v>2550.2399999999998</v>
      </c>
      <c r="J129" s="31">
        <f t="shared" si="3"/>
        <v>1.3784198431914701E-5</v>
      </c>
      <c r="K129" s="31">
        <f t="shared" si="4"/>
        <v>0.9999789055129138</v>
      </c>
    </row>
    <row r="130" spans="1:11" ht="22.5">
      <c r="A130" s="4" t="s">
        <v>201</v>
      </c>
      <c r="B130" s="25" t="s">
        <v>380</v>
      </c>
      <c r="C130" s="26" t="s">
        <v>426</v>
      </c>
      <c r="D130" s="27" t="s">
        <v>202</v>
      </c>
      <c r="E130" s="28" t="s">
        <v>48</v>
      </c>
      <c r="F130" s="29">
        <v>1.3939999999999999</v>
      </c>
      <c r="G130" s="30">
        <v>715.673</v>
      </c>
      <c r="H130" s="30">
        <v>927.36</v>
      </c>
      <c r="I130" s="30">
        <v>1292.73</v>
      </c>
      <c r="J130" s="31">
        <f t="shared" si="3"/>
        <v>6.9872823102488756E-6</v>
      </c>
      <c r="K130" s="31">
        <f t="shared" si="4"/>
        <v>0.9999858927952241</v>
      </c>
    </row>
    <row r="131" spans="1:11" ht="33.75">
      <c r="A131" s="4" t="s">
        <v>158</v>
      </c>
      <c r="B131" s="25" t="s">
        <v>381</v>
      </c>
      <c r="C131" s="26">
        <v>5213383</v>
      </c>
      <c r="D131" s="27" t="s">
        <v>159</v>
      </c>
      <c r="E131" s="28" t="s">
        <v>37</v>
      </c>
      <c r="F131" s="29">
        <v>1620</v>
      </c>
      <c r="G131" s="30">
        <v>0.6</v>
      </c>
      <c r="H131" s="30">
        <v>0.77</v>
      </c>
      <c r="I131" s="30">
        <v>1247.4000000000001</v>
      </c>
      <c r="J131" s="31">
        <f t="shared" si="3"/>
        <v>6.7422709721321913E-6</v>
      </c>
      <c r="K131" s="31">
        <f t="shared" si="4"/>
        <v>0.99999263506619618</v>
      </c>
    </row>
    <row r="132" spans="1:11" ht="22.5">
      <c r="A132" s="4" t="s">
        <v>116</v>
      </c>
      <c r="B132" s="25" t="s">
        <v>382</v>
      </c>
      <c r="C132" s="26">
        <v>5502986</v>
      </c>
      <c r="D132" s="27" t="s">
        <v>117</v>
      </c>
      <c r="E132" s="28" t="s">
        <v>45</v>
      </c>
      <c r="F132" s="29">
        <v>180</v>
      </c>
      <c r="G132" s="30">
        <v>4.46</v>
      </c>
      <c r="H132" s="30">
        <v>5.77</v>
      </c>
      <c r="I132" s="30">
        <v>1038.5999999999999</v>
      </c>
      <c r="J132" s="31">
        <f t="shared" si="3"/>
        <v>5.6136945900725452E-6</v>
      </c>
      <c r="K132" s="31">
        <f t="shared" si="4"/>
        <v>0.99999824876078625</v>
      </c>
    </row>
    <row r="133" spans="1:11" ht="33.75">
      <c r="A133" s="4" t="s">
        <v>160</v>
      </c>
      <c r="B133" s="25" t="s">
        <v>383</v>
      </c>
      <c r="C133" s="26" t="s">
        <v>427</v>
      </c>
      <c r="D133" s="27" t="s">
        <v>161</v>
      </c>
      <c r="E133" s="28" t="s">
        <v>37</v>
      </c>
      <c r="F133" s="29">
        <v>540</v>
      </c>
      <c r="G133" s="30">
        <v>0.47</v>
      </c>
      <c r="H133" s="30">
        <v>0.6</v>
      </c>
      <c r="I133" s="30">
        <v>324</v>
      </c>
      <c r="J133" s="31">
        <f t="shared" si="3"/>
        <v>1.7512392135408287E-6</v>
      </c>
      <c r="K133" s="31">
        <f t="shared" si="4"/>
        <v>0.99999999999999978</v>
      </c>
    </row>
    <row r="134" spans="1:11">
      <c r="A134" s="9"/>
      <c r="B134" s="8"/>
      <c r="C134" s="8"/>
      <c r="D134" s="5"/>
      <c r="E134" s="6"/>
      <c r="F134" s="6"/>
      <c r="G134" s="6"/>
      <c r="H134" s="6"/>
      <c r="I134" s="7">
        <v>185011846.18000001</v>
      </c>
    </row>
  </sheetData>
  <autoFilter ref="A13:I133">
    <sortState ref="A14:J134">
      <sortCondition descending="1" ref="I13:I134"/>
    </sortState>
  </autoFilter>
  <mergeCells count="10">
    <mergeCell ref="A2:I2"/>
    <mergeCell ref="A3:I3"/>
    <mergeCell ref="A4:I4"/>
    <mergeCell ref="A5:K5"/>
    <mergeCell ref="C12:I12"/>
    <mergeCell ref="C7:I7"/>
    <mergeCell ref="C8:I8"/>
    <mergeCell ref="C9:I9"/>
    <mergeCell ref="C10:I10"/>
    <mergeCell ref="C11:I11"/>
  </mergeCells>
  <conditionalFormatting sqref="C14">
    <cfRule type="duplicateValues" dxfId="5" priority="6"/>
  </conditionalFormatting>
  <conditionalFormatting sqref="C15:C33">
    <cfRule type="duplicateValues" dxfId="4" priority="5"/>
  </conditionalFormatting>
  <conditionalFormatting sqref="C34:C65">
    <cfRule type="duplicateValues" dxfId="3" priority="3"/>
  </conditionalFormatting>
  <conditionalFormatting sqref="C34:C65">
    <cfRule type="duplicateValues" dxfId="2" priority="4"/>
  </conditionalFormatting>
  <conditionalFormatting sqref="C66:C133">
    <cfRule type="duplicateValues" dxfId="1" priority="1"/>
  </conditionalFormatting>
  <conditionalFormatting sqref="C66:C133">
    <cfRule type="duplicateValues" dxfId="0" priority="2"/>
  </conditionalFormatting>
  <pageMargins left="0.7" right="0.7" top="0.75" bottom="0.75" header="0.3" footer="0.3"/>
  <pageSetup paperSize="9" scale="51" fitToWidth="0" fitToHeight="0" orientation="landscape" horizontalDpi="0" verticalDpi="0"/>
  <headerFooter differentFirst="1" scaleWithDoc="0">
    <oddHeader>&amp;G</oddHeader>
    <oddFooter>&amp;L&amp;6Lote:  9332
Processo:  &amp;C&amp;6Sistema E-KRONOS - Gerenciamento de Obras Públicas&amp;R&amp;6Página &amp;P de &amp;N</oddFooter>
    <firstHeader>&amp;G</firstHeader>
    <firstFooter>&amp;L&amp;6Lote:  9332
Processo:  &amp;C&amp;6Sistema E-KRONOS - Gerenciamento de Obras Públicas&amp;R&amp;6Página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2</vt:i4>
      </vt:variant>
    </vt:vector>
  </HeadingPairs>
  <TitlesOfParts>
    <vt:vector size="5" baseType="lpstr">
      <vt:lpstr>CURVA ABC AGRUPADA</vt:lpstr>
      <vt:lpstr>RECORTES</vt:lpstr>
      <vt:lpstr>CURVA ABC</vt:lpstr>
      <vt:lpstr>'CURVA ABC'!Titulos_de_impressao</vt:lpstr>
      <vt:lpstr>'CURVA ABC AGRUPADA'!Titulos_de_impressao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2026-02-05T18:46:18Z</dcterms:created>
  <dcterms:modified xsi:type="dcterms:W3CDTF">2026-02-12T12:23:47Z</dcterms:modified>
</cp:coreProperties>
</file>