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defaultThemeVersion="166925"/>
  <xr:revisionPtr revIDLastSave="0" documentId="8_{DB55447F-2574-48AB-B261-0A4DF8B0A161}" xr6:coauthVersionLast="47" xr6:coauthVersionMax="47" xr10:uidLastSave="{00000000-0000-0000-0000-000000000000}"/>
  <bookViews>
    <workbookView xWindow="-120" yWindow="-120" windowWidth="20730" windowHeight="11160" xr2:uid="{00000000-000D-0000-FFFF-FFFF00000000}"/>
  </bookViews>
  <sheets>
    <sheet name="PLANILHA ORÇAMENTARIA" sheetId="1" r:id="rId1"/>
  </sheets>
  <definedNames>
    <definedName name="_xlnm.Print_Area" localSheetId="0">'PLANILHA ORÇAMENTARIA'!$A$1:$I$320</definedName>
    <definedName name="JR_PAGE_ANCHOR_0_1">'PLANILHA ORÇAMENTARIA'!$A$1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63" i="1" l="1"/>
  <c r="I263" i="1" s="1"/>
  <c r="I308" i="1"/>
  <c r="I282" i="1"/>
  <c r="I255" i="1"/>
  <c r="I254" i="1"/>
  <c r="I226" i="1"/>
  <c r="I146" i="1"/>
  <c r="H308" i="1"/>
  <c r="H307" i="1"/>
  <c r="I307" i="1" s="1"/>
  <c r="H306" i="1"/>
  <c r="I306" i="1" s="1"/>
  <c r="H305" i="1"/>
  <c r="I305" i="1" s="1"/>
  <c r="H304" i="1"/>
  <c r="I304" i="1" s="1"/>
  <c r="H303" i="1"/>
  <c r="I303" i="1" s="1"/>
  <c r="H302" i="1"/>
  <c r="I302" i="1" s="1"/>
  <c r="H301" i="1"/>
  <c r="I301" i="1" s="1"/>
  <c r="H300" i="1"/>
  <c r="I300" i="1" s="1"/>
  <c r="H298" i="1"/>
  <c r="I298" i="1" s="1"/>
  <c r="H297" i="1"/>
  <c r="I297" i="1" s="1"/>
  <c r="H296" i="1"/>
  <c r="I296" i="1" s="1"/>
  <c r="H295" i="1"/>
  <c r="I295" i="1" s="1"/>
  <c r="H294" i="1"/>
  <c r="I294" i="1" s="1"/>
  <c r="H293" i="1"/>
  <c r="I293" i="1" s="1"/>
  <c r="H292" i="1"/>
  <c r="I292" i="1" s="1"/>
  <c r="H291" i="1"/>
  <c r="I291" i="1" s="1"/>
  <c r="H290" i="1"/>
  <c r="I290" i="1" s="1"/>
  <c r="H289" i="1"/>
  <c r="I289" i="1" s="1"/>
  <c r="H288" i="1"/>
  <c r="I288" i="1" s="1"/>
  <c r="H286" i="1"/>
  <c r="I286" i="1" s="1"/>
  <c r="H285" i="1"/>
  <c r="I285" i="1" s="1"/>
  <c r="H284" i="1"/>
  <c r="I284" i="1" s="1"/>
  <c r="H283" i="1"/>
  <c r="I283" i="1" s="1"/>
  <c r="H282" i="1"/>
  <c r="H281" i="1"/>
  <c r="I281" i="1" s="1"/>
  <c r="H280" i="1"/>
  <c r="I280" i="1" s="1"/>
  <c r="H279" i="1"/>
  <c r="I279" i="1" s="1"/>
  <c r="H278" i="1"/>
  <c r="I278" i="1" s="1"/>
  <c r="H277" i="1"/>
  <c r="I277" i="1" s="1"/>
  <c r="H276" i="1"/>
  <c r="I276" i="1" s="1"/>
  <c r="H275" i="1"/>
  <c r="I275" i="1" s="1"/>
  <c r="H274" i="1"/>
  <c r="I274" i="1" s="1"/>
  <c r="H273" i="1"/>
  <c r="I273" i="1" s="1"/>
  <c r="H272" i="1"/>
  <c r="I272" i="1" s="1"/>
  <c r="H271" i="1"/>
  <c r="I271" i="1" s="1"/>
  <c r="H270" i="1"/>
  <c r="I270" i="1" s="1"/>
  <c r="H269" i="1"/>
  <c r="I269" i="1" s="1"/>
  <c r="H268" i="1"/>
  <c r="I268" i="1" s="1"/>
  <c r="H267" i="1"/>
  <c r="I267" i="1" s="1"/>
  <c r="H266" i="1"/>
  <c r="I266" i="1" s="1"/>
  <c r="H265" i="1"/>
  <c r="I265" i="1" s="1"/>
  <c r="H262" i="1"/>
  <c r="I262" i="1" s="1"/>
  <c r="H260" i="1"/>
  <c r="I260" i="1" s="1"/>
  <c r="H259" i="1"/>
  <c r="I259" i="1" s="1"/>
  <c r="H258" i="1"/>
  <c r="I258" i="1" s="1"/>
  <c r="H256" i="1"/>
  <c r="I256" i="1" s="1"/>
  <c r="H255" i="1"/>
  <c r="H254" i="1"/>
  <c r="H253" i="1"/>
  <c r="I253" i="1" s="1"/>
  <c r="H252" i="1"/>
  <c r="I252" i="1" s="1"/>
  <c r="H251" i="1"/>
  <c r="I251" i="1" s="1"/>
  <c r="H250" i="1"/>
  <c r="I250" i="1" s="1"/>
  <c r="H249" i="1"/>
  <c r="I249" i="1" s="1"/>
  <c r="H248" i="1"/>
  <c r="I248" i="1" s="1"/>
  <c r="H247" i="1"/>
  <c r="I247" i="1" s="1"/>
  <c r="H246" i="1"/>
  <c r="I246" i="1" s="1"/>
  <c r="H245" i="1"/>
  <c r="I245" i="1" s="1"/>
  <c r="H244" i="1"/>
  <c r="I244" i="1" s="1"/>
  <c r="H243" i="1"/>
  <c r="I243" i="1" s="1"/>
  <c r="H241" i="1"/>
  <c r="I241" i="1" s="1"/>
  <c r="H240" i="1"/>
  <c r="I240" i="1" s="1"/>
  <c r="H239" i="1"/>
  <c r="I239" i="1" s="1"/>
  <c r="H238" i="1"/>
  <c r="I238" i="1" s="1"/>
  <c r="H237" i="1"/>
  <c r="I237" i="1" s="1"/>
  <c r="H236" i="1"/>
  <c r="I236" i="1" s="1"/>
  <c r="H235" i="1"/>
  <c r="I235" i="1" s="1"/>
  <c r="H234" i="1"/>
  <c r="I234" i="1" s="1"/>
  <c r="H232" i="1"/>
  <c r="I232" i="1" s="1"/>
  <c r="H231" i="1"/>
  <c r="I231" i="1" s="1"/>
  <c r="H230" i="1"/>
  <c r="I230" i="1" s="1"/>
  <c r="H229" i="1"/>
  <c r="I229" i="1" s="1"/>
  <c r="H228" i="1"/>
  <c r="I228" i="1" s="1"/>
  <c r="H227" i="1"/>
  <c r="I227" i="1" s="1"/>
  <c r="H226" i="1"/>
  <c r="H225" i="1"/>
  <c r="I225" i="1" s="1"/>
  <c r="H224" i="1"/>
  <c r="I224" i="1" s="1"/>
  <c r="H223" i="1"/>
  <c r="I223" i="1" s="1"/>
  <c r="H222" i="1"/>
  <c r="I222" i="1" s="1"/>
  <c r="H221" i="1"/>
  <c r="I221" i="1" s="1"/>
  <c r="H220" i="1"/>
  <c r="I220" i="1" s="1"/>
  <c r="H219" i="1"/>
  <c r="I219" i="1" s="1"/>
  <c r="H218" i="1"/>
  <c r="I218" i="1" s="1"/>
  <c r="H217" i="1"/>
  <c r="I217" i="1" s="1"/>
  <c r="H216" i="1"/>
  <c r="I216" i="1" s="1"/>
  <c r="H215" i="1"/>
  <c r="I215" i="1" s="1"/>
  <c r="H214" i="1"/>
  <c r="I214" i="1" s="1"/>
  <c r="H213" i="1"/>
  <c r="I213" i="1" s="1"/>
  <c r="H212" i="1"/>
  <c r="I212" i="1" s="1"/>
  <c r="H211" i="1"/>
  <c r="I211" i="1" s="1"/>
  <c r="H210" i="1"/>
  <c r="I210" i="1" s="1"/>
  <c r="H209" i="1"/>
  <c r="I209" i="1" s="1"/>
  <c r="H208" i="1"/>
  <c r="I208" i="1" s="1"/>
  <c r="H207" i="1"/>
  <c r="I207" i="1" s="1"/>
  <c r="H206" i="1"/>
  <c r="I206" i="1" s="1"/>
  <c r="H205" i="1"/>
  <c r="I205" i="1" s="1"/>
  <c r="H204" i="1"/>
  <c r="I204" i="1" s="1"/>
  <c r="H202" i="1"/>
  <c r="I202" i="1" s="1"/>
  <c r="H201" i="1"/>
  <c r="I201" i="1" s="1"/>
  <c r="H200" i="1"/>
  <c r="I200" i="1" s="1"/>
  <c r="H199" i="1"/>
  <c r="I199" i="1" s="1"/>
  <c r="H198" i="1"/>
  <c r="I198" i="1" s="1"/>
  <c r="H197" i="1"/>
  <c r="I197" i="1" s="1"/>
  <c r="H196" i="1"/>
  <c r="I196" i="1" s="1"/>
  <c r="H195" i="1"/>
  <c r="I195" i="1" s="1"/>
  <c r="H194" i="1"/>
  <c r="I194" i="1" s="1"/>
  <c r="H193" i="1"/>
  <c r="I193" i="1" s="1"/>
  <c r="H192" i="1"/>
  <c r="I192" i="1" s="1"/>
  <c r="H191" i="1"/>
  <c r="I191" i="1" s="1"/>
  <c r="H190" i="1"/>
  <c r="I190" i="1" s="1"/>
  <c r="H189" i="1"/>
  <c r="I189" i="1" s="1"/>
  <c r="H188" i="1"/>
  <c r="I188" i="1" s="1"/>
  <c r="H187" i="1"/>
  <c r="I187" i="1" s="1"/>
  <c r="H186" i="1"/>
  <c r="I186" i="1" s="1"/>
  <c r="H185" i="1"/>
  <c r="I185" i="1" s="1"/>
  <c r="H184" i="1"/>
  <c r="I184" i="1" s="1"/>
  <c r="H183" i="1"/>
  <c r="I183" i="1" s="1"/>
  <c r="H181" i="1"/>
  <c r="I181" i="1" s="1"/>
  <c r="H180" i="1"/>
  <c r="I180" i="1" s="1"/>
  <c r="H178" i="1"/>
  <c r="I178" i="1" s="1"/>
  <c r="H177" i="1"/>
  <c r="I177" i="1" s="1"/>
  <c r="H175" i="1"/>
  <c r="I175" i="1" s="1"/>
  <c r="H174" i="1"/>
  <c r="I174" i="1" s="1"/>
  <c r="H173" i="1"/>
  <c r="I173" i="1" s="1"/>
  <c r="H172" i="1"/>
  <c r="I172" i="1" s="1"/>
  <c r="H170" i="1"/>
  <c r="I170" i="1" s="1"/>
  <c r="H169" i="1"/>
  <c r="I169" i="1" s="1"/>
  <c r="H168" i="1"/>
  <c r="I168" i="1" s="1"/>
  <c r="H167" i="1"/>
  <c r="I167" i="1" s="1"/>
  <c r="H166" i="1"/>
  <c r="I166" i="1" s="1"/>
  <c r="H165" i="1"/>
  <c r="I165" i="1" s="1"/>
  <c r="H164" i="1"/>
  <c r="I164" i="1" s="1"/>
  <c r="H162" i="1"/>
  <c r="I162" i="1" s="1"/>
  <c r="H161" i="1"/>
  <c r="I161" i="1" s="1"/>
  <c r="H160" i="1"/>
  <c r="I160" i="1" s="1"/>
  <c r="H159" i="1"/>
  <c r="I159" i="1" s="1"/>
  <c r="H158" i="1"/>
  <c r="I158" i="1" s="1"/>
  <c r="H157" i="1"/>
  <c r="I157" i="1" s="1"/>
  <c r="H156" i="1"/>
  <c r="I156" i="1" s="1"/>
  <c r="H155" i="1"/>
  <c r="I155" i="1" s="1"/>
  <c r="H154" i="1"/>
  <c r="I154" i="1" s="1"/>
  <c r="H152" i="1"/>
  <c r="I152" i="1" s="1"/>
  <c r="H151" i="1"/>
  <c r="I151" i="1" s="1"/>
  <c r="H150" i="1"/>
  <c r="I150" i="1" s="1"/>
  <c r="H149" i="1"/>
  <c r="I149" i="1" s="1"/>
  <c r="H147" i="1"/>
  <c r="I147" i="1" s="1"/>
  <c r="H146" i="1"/>
  <c r="H145" i="1"/>
  <c r="I145" i="1" s="1"/>
  <c r="H144" i="1"/>
  <c r="I144" i="1" s="1"/>
  <c r="H143" i="1"/>
  <c r="I143" i="1" s="1"/>
  <c r="H142" i="1"/>
  <c r="I142" i="1" s="1"/>
  <c r="H141" i="1"/>
  <c r="I141" i="1" s="1"/>
  <c r="H140" i="1"/>
  <c r="I140" i="1" s="1"/>
  <c r="H139" i="1"/>
  <c r="I139" i="1" s="1"/>
  <c r="H138" i="1"/>
  <c r="I138" i="1" s="1"/>
  <c r="H137" i="1"/>
  <c r="I137" i="1" s="1"/>
  <c r="H136" i="1"/>
  <c r="I136" i="1" s="1"/>
  <c r="H135" i="1"/>
  <c r="I135" i="1" s="1"/>
  <c r="H133" i="1"/>
  <c r="I133" i="1" s="1"/>
  <c r="H132" i="1"/>
  <c r="I132" i="1" s="1"/>
  <c r="H131" i="1"/>
  <c r="I131" i="1" s="1"/>
  <c r="H130" i="1"/>
  <c r="I130" i="1" s="1"/>
  <c r="H129" i="1"/>
  <c r="I129" i="1" s="1"/>
  <c r="H128" i="1"/>
  <c r="I128" i="1" s="1"/>
  <c r="H127" i="1"/>
  <c r="I127" i="1" s="1"/>
  <c r="H126" i="1"/>
  <c r="I126" i="1" s="1"/>
  <c r="H125" i="1"/>
  <c r="I125" i="1" s="1"/>
  <c r="H124" i="1"/>
  <c r="I124" i="1" s="1"/>
  <c r="H123" i="1"/>
  <c r="I123" i="1" s="1"/>
  <c r="H122" i="1"/>
  <c r="I122" i="1" s="1"/>
  <c r="H121" i="1"/>
  <c r="I121" i="1" s="1"/>
  <c r="H120" i="1"/>
  <c r="I120" i="1" s="1"/>
  <c r="H119" i="1"/>
  <c r="I119" i="1" s="1"/>
  <c r="H118" i="1"/>
  <c r="I118" i="1" s="1"/>
  <c r="H117" i="1"/>
  <c r="I117" i="1" s="1"/>
  <c r="H116" i="1"/>
  <c r="I116" i="1" s="1"/>
  <c r="H115" i="1"/>
  <c r="I115" i="1" s="1"/>
  <c r="H114" i="1"/>
  <c r="I114" i="1" s="1"/>
  <c r="H113" i="1"/>
  <c r="I113" i="1" s="1"/>
  <c r="H111" i="1"/>
  <c r="I111" i="1" s="1"/>
  <c r="H110" i="1"/>
  <c r="I110" i="1" s="1"/>
  <c r="H109" i="1"/>
  <c r="I109" i="1" s="1"/>
  <c r="H107" i="1"/>
  <c r="I107" i="1" s="1"/>
  <c r="H106" i="1"/>
  <c r="I106" i="1" s="1"/>
  <c r="H105" i="1"/>
  <c r="I105" i="1" s="1"/>
  <c r="H104" i="1"/>
  <c r="I104" i="1" s="1"/>
  <c r="H103" i="1"/>
  <c r="I103" i="1" s="1"/>
  <c r="H102" i="1"/>
  <c r="I102" i="1" s="1"/>
  <c r="H101" i="1"/>
  <c r="I101" i="1" s="1"/>
  <c r="H99" i="1"/>
  <c r="I99" i="1" s="1"/>
  <c r="H98" i="1"/>
  <c r="I98" i="1" s="1"/>
  <c r="H97" i="1"/>
  <c r="I97" i="1" s="1"/>
  <c r="H96" i="1"/>
  <c r="I96" i="1" s="1"/>
  <c r="H95" i="1"/>
  <c r="I95" i="1" s="1"/>
  <c r="H94" i="1"/>
  <c r="I94" i="1" s="1"/>
  <c r="H93" i="1"/>
  <c r="I93" i="1" s="1"/>
  <c r="H92" i="1"/>
  <c r="I92" i="1" s="1"/>
  <c r="H89" i="1"/>
  <c r="I89" i="1" s="1"/>
  <c r="H88" i="1"/>
  <c r="I88" i="1" s="1"/>
  <c r="H87" i="1"/>
  <c r="I87" i="1" s="1"/>
  <c r="H86" i="1"/>
  <c r="I86" i="1" s="1"/>
  <c r="H85" i="1"/>
  <c r="I85" i="1" s="1"/>
  <c r="H84" i="1"/>
  <c r="I84" i="1" s="1"/>
  <c r="H83" i="1"/>
  <c r="I83" i="1" s="1"/>
  <c r="H82" i="1"/>
  <c r="I82" i="1" s="1"/>
  <c r="H81" i="1"/>
  <c r="I81" i="1" s="1"/>
  <c r="H80" i="1"/>
  <c r="I80" i="1" s="1"/>
  <c r="H79" i="1"/>
  <c r="I79" i="1" s="1"/>
  <c r="H78" i="1"/>
  <c r="I78" i="1" s="1"/>
  <c r="H77" i="1"/>
  <c r="I77" i="1" s="1"/>
  <c r="H76" i="1"/>
  <c r="I76" i="1" s="1"/>
  <c r="H75" i="1"/>
  <c r="I75" i="1" s="1"/>
  <c r="H74" i="1"/>
  <c r="I74" i="1" s="1"/>
  <c r="H72" i="1"/>
  <c r="I72" i="1" s="1"/>
  <c r="H71" i="1"/>
  <c r="I71" i="1" s="1"/>
  <c r="H70" i="1"/>
  <c r="I70" i="1" s="1"/>
  <c r="H69" i="1"/>
  <c r="I69" i="1" s="1"/>
  <c r="H68" i="1"/>
  <c r="I68" i="1" s="1"/>
  <c r="H67" i="1"/>
  <c r="I67" i="1" s="1"/>
  <c r="H66" i="1"/>
  <c r="I66" i="1" s="1"/>
  <c r="H65" i="1"/>
  <c r="I65" i="1" s="1"/>
  <c r="H64" i="1"/>
  <c r="I64" i="1" s="1"/>
  <c r="H63" i="1"/>
  <c r="I63" i="1" s="1"/>
  <c r="H62" i="1"/>
  <c r="I62" i="1" s="1"/>
  <c r="H61" i="1"/>
  <c r="I61" i="1" s="1"/>
  <c r="H60" i="1"/>
  <c r="I60" i="1" s="1"/>
  <c r="H59" i="1"/>
  <c r="I59" i="1" s="1"/>
  <c r="H58" i="1"/>
  <c r="I58" i="1" s="1"/>
  <c r="H57" i="1"/>
  <c r="I57" i="1" s="1"/>
  <c r="H56" i="1"/>
  <c r="I56" i="1" s="1"/>
  <c r="H55" i="1"/>
  <c r="I55" i="1" s="1"/>
  <c r="H54" i="1"/>
  <c r="I54" i="1" s="1"/>
  <c r="H53" i="1"/>
  <c r="I53" i="1" s="1"/>
  <c r="H52" i="1"/>
  <c r="I52" i="1" s="1"/>
  <c r="H51" i="1"/>
  <c r="I51" i="1" s="1"/>
  <c r="H50" i="1"/>
  <c r="I50" i="1" s="1"/>
  <c r="H48" i="1"/>
  <c r="I48" i="1" s="1"/>
  <c r="H47" i="1"/>
  <c r="I47" i="1" s="1"/>
  <c r="H46" i="1"/>
  <c r="I46" i="1" s="1"/>
  <c r="H45" i="1"/>
  <c r="I45" i="1" s="1"/>
  <c r="H44" i="1"/>
  <c r="I44" i="1" s="1"/>
  <c r="H43" i="1"/>
  <c r="I43" i="1" s="1"/>
  <c r="H42" i="1"/>
  <c r="I42" i="1" s="1"/>
  <c r="H41" i="1"/>
  <c r="I41" i="1" s="1"/>
  <c r="H40" i="1"/>
  <c r="I40" i="1" s="1"/>
  <c r="H39" i="1"/>
  <c r="I39" i="1" s="1"/>
  <c r="H38" i="1"/>
  <c r="I38" i="1" s="1"/>
  <c r="H37" i="1"/>
  <c r="I37" i="1" s="1"/>
  <c r="H36" i="1"/>
  <c r="I36" i="1" s="1"/>
  <c r="H35" i="1"/>
  <c r="I35" i="1" s="1"/>
  <c r="H34" i="1"/>
  <c r="I34" i="1" s="1"/>
  <c r="H33" i="1"/>
  <c r="I33" i="1" s="1"/>
  <c r="H30" i="1"/>
  <c r="I30" i="1" s="1"/>
  <c r="H29" i="1"/>
  <c r="I29" i="1" s="1"/>
  <c r="H28" i="1"/>
  <c r="I28" i="1" s="1"/>
  <c r="H27" i="1"/>
  <c r="I27" i="1" s="1"/>
  <c r="H26" i="1"/>
  <c r="I26" i="1" s="1"/>
  <c r="I25" i="1" s="1"/>
  <c r="H24" i="1"/>
  <c r="I24" i="1" s="1"/>
  <c r="H23" i="1"/>
  <c r="I23" i="1" s="1"/>
  <c r="H22" i="1"/>
  <c r="I22" i="1" s="1"/>
  <c r="H21" i="1"/>
  <c r="I21" i="1" s="1"/>
  <c r="H20" i="1"/>
  <c r="I20" i="1" s="1"/>
  <c r="H18" i="1"/>
  <c r="I18" i="1" s="1"/>
  <c r="H17" i="1"/>
  <c r="I17" i="1" s="1"/>
  <c r="H16" i="1"/>
  <c r="I16" i="1" s="1"/>
  <c r="H15" i="1"/>
  <c r="I15" i="1" s="1"/>
  <c r="H14" i="1"/>
  <c r="I14" i="1" s="1"/>
  <c r="H13" i="1"/>
  <c r="I13" i="1" s="1"/>
  <c r="H12" i="1"/>
  <c r="I12" i="1" s="1"/>
  <c r="H11" i="1"/>
  <c r="I11" i="1" s="1"/>
  <c r="H10" i="1"/>
  <c r="I10" i="1" s="1"/>
  <c r="H9" i="1"/>
  <c r="I9" i="1" s="1"/>
  <c r="H8" i="1"/>
  <c r="I8" i="1" s="1"/>
  <c r="H7" i="1"/>
  <c r="I7" i="1" s="1"/>
  <c r="H5" i="1"/>
  <c r="I5" i="1" s="1"/>
  <c r="H4" i="1"/>
  <c r="I4" i="1" s="1"/>
  <c r="I179" i="1" l="1"/>
  <c r="I233" i="1"/>
  <c r="I261" i="1"/>
  <c r="I3" i="1"/>
  <c r="I299" i="1"/>
  <c r="I19" i="1"/>
  <c r="I171" i="1"/>
  <c r="I257" i="1"/>
  <c r="I73" i="1"/>
  <c r="I100" i="1"/>
  <c r="I153" i="1"/>
  <c r="I182" i="1"/>
  <c r="I287" i="1"/>
  <c r="I264" i="1"/>
  <c r="I108" i="1"/>
  <c r="I134" i="1"/>
  <c r="I163" i="1"/>
  <c r="I242" i="1"/>
  <c r="I31" i="1"/>
  <c r="I112" i="1"/>
  <c r="I6" i="1"/>
  <c r="I91" i="1"/>
  <c r="I148" i="1"/>
  <c r="I176" i="1"/>
  <c r="I203" i="1"/>
  <c r="I311" i="1" l="1"/>
  <c r="I309" i="1" s="1"/>
</calcChain>
</file>

<file path=xl/sharedStrings.xml><?xml version="1.0" encoding="utf-8"?>
<sst xmlns="http://schemas.openxmlformats.org/spreadsheetml/2006/main" count="1455" uniqueCount="863">
  <si>
    <t>ITEM</t>
  </si>
  <si>
    <t>CÓDIGO</t>
  </si>
  <si>
    <t>FONTE</t>
  </si>
  <si>
    <t>DESCRIÇÃO</t>
  </si>
  <si>
    <t>UNID.</t>
  </si>
  <si>
    <t>QUANT.</t>
  </si>
  <si>
    <t>PREÇO UNITÁRIO R$</t>
  </si>
  <si>
    <t>PREÇO UNIT
COM BDI R$</t>
  </si>
  <si>
    <t>PREÇO
TOTAL R$</t>
  </si>
  <si>
    <t>1</t>
  </si>
  <si>
    <t>SERVIÇOS PRELIMINARES</t>
  </si>
  <si>
    <t>1.1</t>
  </si>
  <si>
    <t>ED-28427</t>
  </si>
  <si>
    <t>SETOP</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</si>
  <si>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</si>
  <si>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un</t>
  </si>
  <si>
    <t>1.2</t>
  </si>
  <si>
    <t>COMP-ADM-09/25</t>
  </si>
  <si>
    <t>Composições Próprias</t>
  </si>
  <si>
    <t>ADMINISTRAÇÃO LOCAL DE OBRAS, COMPOSTO DE ENCARREGADO GERAL</t>
  </si>
  <si>
    <t>VB</t>
  </si>
  <si>
    <t>2</t>
  </si>
  <si>
    <t>REMOÇÕES E DEMOLIÇÕES</t>
  </si>
  <si>
    <t>2.1</t>
  </si>
  <si>
    <t>97622</t>
  </si>
  <si>
    <t>SINAPI</t>
  </si>
  <si>
    <t>DEMOLIÇÃO DE ALVENARIA DE BLOCO FURADO, DE FORMA MANUAL, SEM REAPROVEITAMENTO. AF_09/2023</t>
  </si>
  <si>
    <t>M3</t>
  </si>
  <si>
    <t>2.2</t>
  </si>
  <si>
    <t>97633</t>
  </si>
  <si>
    <t>DEMOLIÇÃO DE REVESTIMENTO CERÂMICO, DE FORMA MANUAL, SEM REAPROVEITAMENTO. AF_09/2023</t>
  </si>
  <si>
    <t>M2</t>
  </si>
  <si>
    <t>2.3</t>
  </si>
  <si>
    <t>104790</t>
  </si>
  <si>
    <t>DEMOLIÇÃO DE PISO DE CONCRETO SIMPLES, DE FORMA MECANIZADA COM MARTELETE, SEM REAPROVEITAMENTO. AF_09/2023</t>
  </si>
  <si>
    <t>2.4</t>
  </si>
  <si>
    <t>97644</t>
  </si>
  <si>
    <t>REMOÇÃO DE PORTAS, DE FORMA MANUAL, SEM REAPROVEITAMENTO. AF_09/2023</t>
  </si>
  <si>
    <t>2.5</t>
  </si>
  <si>
    <t>97645</t>
  </si>
  <si>
    <t>REMOÇÃO DE JANELAS, DE FORMA MANUAL, SEM REAPROVEITAMENTO. AF_09/2023</t>
  </si>
  <si>
    <t>2.6</t>
  </si>
  <si>
    <t>97663</t>
  </si>
  <si>
    <t>REMOÇÃO DE LOUÇAS, DE FORMA MANUAL, SEM REAPROVEITAMENTO. AF_09/2023</t>
  </si>
  <si>
    <t>UN</t>
  </si>
  <si>
    <t>2.7</t>
  </si>
  <si>
    <t>97666</t>
  </si>
  <si>
    <t>REMOÇÃO DE METAIS SANITÁRIOS, DE FORMA MANUAL, SEM REAPROVEITAMENTO. AF_09/2023</t>
  </si>
  <si>
    <t>2.8</t>
  </si>
  <si>
    <t>91222</t>
  </si>
  <si>
    <t>RASGO LINEAR MANUAL EM ALVENARIA, PARA RAMAIS/ DISTRIBUIÇÃO DE INSTALAÇÕES HIDRÁULICAS, DIÂMETROS MAIORES QUE 40 MM E MENORES OU IGUAIS A 75 MM. AF_09/2023</t>
  </si>
  <si>
    <t>M</t>
  </si>
  <si>
    <t>2.9</t>
  </si>
  <si>
    <t>97662</t>
  </si>
  <si>
    <t>REMOÇÃO DE TUBULAÇÕES (TUBOS E CONEXÕES) DE ÁGUA FRIA, DE FORMA MANUAL, SEM REAPROVEITAMENTO. AF_09/2023</t>
  </si>
  <si>
    <t>2.10</t>
  </si>
  <si>
    <t>02.22.01</t>
  </si>
  <si>
    <t>SUDECAP</t>
  </si>
  <si>
    <t>REMOÇÃO DE BANCADA DE PEDRA (MÁRMORE, GRANITO, ARDÓSIA, MARMORITE, ETC)</t>
  </si>
  <si>
    <t>2.11</t>
  </si>
  <si>
    <t>ED-48453</t>
  </si>
  <si>
    <t>DEMOLIÇÃO MANUAL DE DIVISÓRIA COMERCIAL EM LAMINADO, INCLUSIVE AFASTAMENTO E EMPILHAMENTO, EXCLUSIVE TRANSPORTE E RETIRADA DO MATERIAL DEMOLIDO</t>
  </si>
  <si>
    <t>m2</t>
  </si>
  <si>
    <t>2.12</t>
  </si>
  <si>
    <t>COM-77299955</t>
  </si>
  <si>
    <t>REMOÇÃO MANUAL DE GRADE/ GRADIL, COM REAPROVEITAMENTO, INCLUSIVE AFASTAMENTO E EMPILHAMENTO DO MATERIAL</t>
  </si>
  <si>
    <t>3</t>
  </si>
  <si>
    <t>ALVENARIAS E REVESTIMENTOS EM ARGAMASSA</t>
  </si>
  <si>
    <t>3.1</t>
  </si>
  <si>
    <t>ED-48231</t>
  </si>
  <si>
    <t>ALVENARIA DE VEDAÇÃO COM TIJOLO CERÂMICO FURADO, ESP. 9CM, PARA REVESTIMENTO, INCLUSIVE ARGAMASSA PARA ASSENTAMENTO</t>
  </si>
  <si>
    <t>3.2</t>
  </si>
  <si>
    <t>ED-48232</t>
  </si>
  <si>
    <t>ALVENARIA DE VEDAÇÃO COM TIJOLO CERÂMICO FURADO, ESP. 14CM, PARA REVESTIMENTO, INCLUSIVE ARGAMASSA PARA ASSENTAMENTO</t>
  </si>
  <si>
    <t>3.3</t>
  </si>
  <si>
    <t>87894</t>
  </si>
  <si>
    <t>CHAPISCO APLICADO EM ALVENARIA (SEM PRESENÇA DE VÃOS) E ESTRUTURAS DE CONCRETO DE FACHADA, COM COLHER DE PEDREIRO. ARGAMASSA TRAÇO 1:3 COM PREPARO EM BETONEIRA 400L. AF_10/2022</t>
  </si>
  <si>
    <t>3.4</t>
  </si>
  <si>
    <t>87792</t>
  </si>
  <si>
    <t>EMBOÇO OU MASSA ÚNICA EM ARGAMASSA TRAÇO 1:2:8, PREPARO MECÂNICO COM BETONEIRA 400 L, APLICADA MANUALMENTE EM PANOS CEGOS DE FACHADA (SEM PRESENÇA DE VÃOS), ESPESSURA DE 25 MM. AF_08/2022</t>
  </si>
  <si>
    <t>3.5</t>
  </si>
  <si>
    <t>96361</t>
  </si>
  <si>
    <t>PAREDE COM SISTEMA EM CHAPAS DE GESSO PARA DRYWALL, USO INTERNO, COM DUAS FACES SIMPLES E ESTRUTURA METÁLICA COM GUIAS DUPLAS PARA PAREDES COM ÁREA LÍQUIDA MAIOR OU IGUAL A 6 M2, COM VÃOS. AF_07/2023_PS</t>
  </si>
  <si>
    <t>4</t>
  </si>
  <si>
    <t>REPARO BANHEIROS EXISTENTES</t>
  </si>
  <si>
    <t>4.1</t>
  </si>
  <si>
    <t>104001</t>
  </si>
  <si>
    <t>ADAPTADOR CURTO COM BOLSA E ROSCA PARA REGISTRO, PVC, SOLDÁVEL, DN 50MM X 1.1/2", INSTALADO EM RAMAL DE DISTRIBUIÇÃO DE ÁGUA - FORNECIMENTO E INSTALAÇÃO. AF_06/2022</t>
  </si>
  <si>
    <t>4.2</t>
  </si>
  <si>
    <t>94794</t>
  </si>
  <si>
    <t>REGISTRO DE GAVETA BRUTO, LATÃO, ROSCÁVEL, 1 1/2", COM ACABAMENTO E CANOPLA CROMADOS - FORNECIMENTO E INSTALAÇÃO. AF_08/2021</t>
  </si>
  <si>
    <t>4.3</t>
  </si>
  <si>
    <t>103979</t>
  </si>
  <si>
    <t>TUBO, PVC, SOLDÁVEL, DE 50MM, INSTALADO EM RAMAL DE DISTRIBUIÇÃO DE ÁGUA - FORNECIMENTO E INSTALAÇÃO. AF_06/2022</t>
  </si>
  <si>
    <t>4.4</t>
  </si>
  <si>
    <t>ED-50334</t>
  </si>
  <si>
    <t>TUBO PARA DESCARGA, EM PVC, INCLUSIVE JOELHO AZUL, DIÂMETRO DE 40MM (1.1/2") E ACESSÓRIOS</t>
  </si>
  <si>
    <t>4.5</t>
  </si>
  <si>
    <t>90467</t>
  </si>
  <si>
    <t>CHUMBAMENTO LINEAR EM ALVENARIA PARA RAMAIS/DISTRIBUIÇÃO DE INSTALAÇÕES HIDRÁULICAS COM DIÂMETROS MAIORES QUE 40 MM E MENORES OU IGUAIS A 75 MM. AF_09/2023</t>
  </si>
  <si>
    <t>5</t>
  </si>
  <si>
    <t>HIDROSSANITÁRIO VESTIÁRIO MASC/ VESTIÁRIOS FEM/ I.S 4</t>
  </si>
  <si>
    <t>HIDRÁULICA</t>
  </si>
  <si>
    <t>5.1</t>
  </si>
  <si>
    <t>5.2</t>
  </si>
  <si>
    <t>89987</t>
  </si>
  <si>
    <t>REGISTRO DE GAVETA BRUTO, LATÃO, ROSCÁVEL, 3/4", COM ACABAMENTO E CANOPLA CROMADOS - FORNECIMENTO E INSTALAÇÃO. AF_08/2021</t>
  </si>
  <si>
    <t>5.3</t>
  </si>
  <si>
    <t>89985</t>
  </si>
  <si>
    <t>REGISTRO DE PRESSÃO BRUTO, LATÃO, ROSCÁVEL, 3/4", COM ACABAMENTO E CANOPLA CROMADOS - FORNECIMENTO E INSTALAÇÃO. AF_08/2021</t>
  </si>
  <si>
    <t>5.4</t>
  </si>
  <si>
    <t>5.5</t>
  </si>
  <si>
    <t>89385</t>
  </si>
  <si>
    <t>LUVA SOLDÁVEL E COM ROSCA, PVC, SOLDÁVEL, DN 25MM X 3/4, INSTALADO EM RAMAL OU SUB-RAMAL DE ÁGUA - FORNECIMENTO E INSTALAÇÃO. AF_06/2022</t>
  </si>
  <si>
    <t>5.6</t>
  </si>
  <si>
    <t>89429</t>
  </si>
  <si>
    <t>ADAPTADOR CURTO COM BOLSA E ROSCA PARA REGISTRO, PVC, SOLDÁVEL, DN 25MM X 3/4, INSTALADO EM RAMAL DE DISTRIBUIÇÃO DE ÁGUA - FORNECIMENTO E INSTALAÇÃO. AF_06/2022</t>
  </si>
  <si>
    <t>5.7</t>
  </si>
  <si>
    <t>5.8</t>
  </si>
  <si>
    <t>89408</t>
  </si>
  <si>
    <t>JOELHO 90 GRAUS, PVC, SOLDÁVEL, DN 25MM, INSTALADO EM RAMAL DE DISTRIBUIÇÃO DE ÁGUA - FORNECIMENTO E INSTALAÇÃO. AF_06/2022</t>
  </si>
  <si>
    <t>5.9</t>
  </si>
  <si>
    <t>89424</t>
  </si>
  <si>
    <t>LUVA, PVC, SOLDÁVEL, DN 25MM, INSTALADO EM RAMAL DE DISTRIBUIÇÃO DE ÁGUA - FORNECIMENTO E INSTALAÇÃO. AF_06/2022</t>
  </si>
  <si>
    <t>5.10</t>
  </si>
  <si>
    <t>103995</t>
  </si>
  <si>
    <t>LUVA, PVC, SOLDÁVEL, DN 50MM, INSTALADO EM RAMAL DE DISTRIBUIÇÃO DE ÁGUA - FORNECIMENTO E INSTALAÇÃO. AF_06/2022</t>
  </si>
  <si>
    <t>5.11</t>
  </si>
  <si>
    <t>89402</t>
  </si>
  <si>
    <t>TUBO, PVC, SOLDÁVEL, DE 25MM, INSTALADO EM RAMAL DE DISTRIBUIÇÃO DE ÁGUA - FORNECIMENTO E INSTALAÇÃO. AF_06/2022</t>
  </si>
  <si>
    <t>5.12</t>
  </si>
  <si>
    <t>5.13</t>
  </si>
  <si>
    <t>89440</t>
  </si>
  <si>
    <t>TE, PVC, SOLDÁVEL, DN 25MM, INSTALADO EM RAMAL DE DISTRIBUIÇÃO DE ÁGUA - FORNECIMENTO E INSTALAÇÃO. AF_06/2022</t>
  </si>
  <si>
    <t>5.14</t>
  </si>
  <si>
    <t>104006</t>
  </si>
  <si>
    <t>TÊ DE REDUÇÃO, PVC, SOLDÁVEL, DN 50MM X 25MM, INSTALADO EM RAMAL DE DISTRIBUIÇÃO DE ÁGUA - FORNECIMENTO E INSTALAÇÃO. AF_06/2022</t>
  </si>
  <si>
    <t>5.15</t>
  </si>
  <si>
    <t>89366</t>
  </si>
  <si>
    <t>JOELHO 90 GRAUS COM BUCHA DE LATÃO, PVC, SOLDÁVEL, DN 25MM, X 3/4 INSTALADO EM RAMAL OU SUB-RAMAL DE ÁGUA - FORNECIMENTO E INSTALAÇÃO. AF_06/2022</t>
  </si>
  <si>
    <t>5.16</t>
  </si>
  <si>
    <t>90373</t>
  </si>
  <si>
    <t>JOELHO 90 GRAUS COM BUCHA DE LATÃO, PVC, SOLDÁVEL, DN 25MM, X 1/2 INSTALADO EM RAMAL OU SUB-RAMAL DE ÁGUA - FORNECIMENTO E INSTALAÇÃO. AF_06/2022</t>
  </si>
  <si>
    <t>SANITÁRIO</t>
  </si>
  <si>
    <t>5.17</t>
  </si>
  <si>
    <t>ED-49883</t>
  </si>
  <si>
    <t>CAIXA DE ESGOTO DE INSPEÇÃO/PASSAGEM EM ALVENARIA (60X60X60CM), REVESTIMENTO EM ARGAMASSA COM ADITIVO IMPERMEABILIZANTE, COM TAMPA DE CONCRETO, INCLUSIVE ESCAVAÇÃO, REATERRO E TRANSPORTE COM RETIRADA DO MATERIAL ESCAVADO (EM CAÇAMBA)</t>
  </si>
  <si>
    <t>5.18</t>
  </si>
  <si>
    <t>89707</t>
  </si>
  <si>
    <t>CAIXA SIFONADA, PVC, DN 100 X 100 X 50 MM, JUNTA ELÁSTICA, FORNECIDA E INSTALADA EM RAMAL DE DESCARGA OU EM RAMAL DE ESGOTO SANITÁRIO. AF_08/2022</t>
  </si>
  <si>
    <t>5.19</t>
  </si>
  <si>
    <t>104329</t>
  </si>
  <si>
    <t>CAIXA SIFONADA, COM GRELHA REDONDA, PVC, DN 150 X 150 X 50 MM, JUNTA SOLDÁVEL, FORNECIDA E INSTALADA EM RAMAL DE DESCARGA OU EM RAMAL DE ESGOTO SANITÁRIO. AF_08/2022</t>
  </si>
  <si>
    <t>5.20</t>
  </si>
  <si>
    <t>89748</t>
  </si>
  <si>
    <t>CURVA CURTA 90 GRAUS, PVC, SERIE NORMAL, ESGOTO PREDIAL, DN 100 MM, JUNTA ELÁSTICA, FORNECIDO E INSTALADO EM RAMAL DE DESCARGA OU RAMAL DE ESGOTO SANITÁRIO. AF_08/2022</t>
  </si>
  <si>
    <t>5.21</t>
  </si>
  <si>
    <t>89728</t>
  </si>
  <si>
    <t>CURVA CURTA 90 GRAUS, PVC, SERIE NORMAL, ESGOTO PREDIAL, DN 40 MM, JUNTA SOLDÁVEL, FORNECIDO E INSTALADO EM RAMAL DE DESCARGA OU RAMAL DE ESGOTO SANITÁRIO. AF_08/2022</t>
  </si>
  <si>
    <t>5.22</t>
  </si>
  <si>
    <t>89746</t>
  </si>
  <si>
    <t>JOELHO 45 GRAUS, PVC, SERIE NORMAL, ESGOTO PREDIAL, DN 100 MM, JUNTA ELÁSTICA, FORNECIDO E INSTALADO EM RAMAL DE DESCARGA OU RAMAL DE ESGOTO SANITÁRIO. AF_08/2022</t>
  </si>
  <si>
    <t>5.23</t>
  </si>
  <si>
    <t>89726</t>
  </si>
  <si>
    <t>JOELHO 45 GRAUS, PVC, SERIE NORMAL, ESGOTO PREDIAL, DN 40 MM, JUNTA SOLDÁVEL, FORNECIDO E INSTALADO EM RAMAL DE DESCARGA OU RAMAL DE ESGOTO SANITÁRIO. AF_08/2022</t>
  </si>
  <si>
    <t>5.24</t>
  </si>
  <si>
    <t>89732</t>
  </si>
  <si>
    <t>JOELHO 45 GRAUS, PVC, SERIE NORMAL, ESGOTO PREDIAL, DN 50 MM, JUNTA ELÁSTICA, FORNECIDO E INSTALADO EM RAMAL DE DESCARGA OU RAMAL DE ESGOTO SANITÁRIO. AF_08/2022</t>
  </si>
  <si>
    <t>5.25</t>
  </si>
  <si>
    <t>89731</t>
  </si>
  <si>
    <t>JOELHO 90 GRAUS, PVC, SERIE NORMAL, ESGOTO PREDIAL, DN 50 MM, JUNTA ELÁSTICA, FORNECIDO E INSTALADO EM RAMAL DE DESCARGA OU RAMAL DE ESGOTO SANITÁRIO. AF_08/2022</t>
  </si>
  <si>
    <t>5.26</t>
  </si>
  <si>
    <t>00010835</t>
  </si>
  <si>
    <t>JOELHO PVC, COM BOLSA E ANEL, 90 GRAUS, DN 40 X *38* MM, SERIE NORMAL, PARA ESGOTO PREDIAL</t>
  </si>
  <si>
    <t>5.27</t>
  </si>
  <si>
    <t>00003659</t>
  </si>
  <si>
    <t>JUNCAO SIMPLES DE REDUCAO, PVC, DN 100 X 50 MM, SERIE NORMAL PARA ESGOTO PREDIAL</t>
  </si>
  <si>
    <t>5.28</t>
  </si>
  <si>
    <t>89714</t>
  </si>
  <si>
    <t>TUBO PVC, SERIE NORMAL, ESGOTO PREDIAL, DN 100 MM, FORNECIDO E INSTALADO EM RAMAL DE DESCARGA OU RAMAL DE ESGOTO SANITÁRIO. AF_08/2022</t>
  </si>
  <si>
    <t>5.29</t>
  </si>
  <si>
    <t>89711</t>
  </si>
  <si>
    <t>TUBO PVC, SERIE NORMAL, ESGOTO PREDIAL, DN 40 MM, FORNECIDO E INSTALADO EM RAMAL DE DESCARGA OU RAMAL DE ESGOTO SANITÁRIO. AF_08/2022</t>
  </si>
  <si>
    <t>5.30</t>
  </si>
  <si>
    <t>89712</t>
  </si>
  <si>
    <t>TUBO PVC, SERIE NORMAL, ESGOTO PREDIAL, DN 50 MM, FORNECIDO E INSTALADO EM RAMAL DE DESCARGA OU RAMAL DE ESGOTO SANITÁRIO. AF_08/2022</t>
  </si>
  <si>
    <t>5.31</t>
  </si>
  <si>
    <t>104344</t>
  </si>
  <si>
    <t>TE, PVC, SÉRIE NORMAL, ESGOTO PREDIAL, DN 100 X 50 MM, JUNTA ELÁSTICA, FORNECIDO E INSTALADO EM RAMAL DE DESCARGA OU RAMAL DE ESGOTO SANITÁRIO. AF_08/2022</t>
  </si>
  <si>
    <t>5.32</t>
  </si>
  <si>
    <t>89784</t>
  </si>
  <si>
    <t>TE, PVC, SERIE NORMAL, ESGOTO PREDIAL, DN 50 X 50 MM, JUNTA ELÁSTICA, FORNECIDO E INSTALADO EM RAMAL DE DESCARGA OU RAMAL DE ESGOTO SANITÁRIO. AF_08/2022</t>
  </si>
  <si>
    <t>5.33</t>
  </si>
  <si>
    <t>89803</t>
  </si>
  <si>
    <t>CURVA CURTA 90 GRAUS, PVC, SERIE NORMAL, ESGOTO PREDIAL, DN 50 MM, JUNTA ELÁSTICA, FORNECIDO E INSTALADO EM PRUMADA DE ESGOTO SANITÁRIO OU VENTILAÇÃO. AF_08/2022</t>
  </si>
  <si>
    <t>5.34</t>
  </si>
  <si>
    <t>89802</t>
  </si>
  <si>
    <t>JOELHO 45 GRAUS, PVC, SERIE NORMAL, ESGOTO PREDIAL, DN 50 MM, JUNTA ELÁSTICA, FORNECIDO E INSTALADO EM PRUMADA DE ESGOTO SANITÁRIO OU VENTILAÇÃO. AF_08/2022</t>
  </si>
  <si>
    <t>5.35</t>
  </si>
  <si>
    <t>89801</t>
  </si>
  <si>
    <t>JOELHO 90 GRAUS, PVC, SERIE NORMAL, ESGOTO PREDIAL, DN 50 MM, JUNTA ELÁSTICA, FORNECIDO E INSTALADO EM PRUMADA DE ESGOTO SANITÁRIO OU VENTILAÇÃO. AF_08/2022</t>
  </si>
  <si>
    <t>5.36</t>
  </si>
  <si>
    <t>89798</t>
  </si>
  <si>
    <t>TUBO PVC, SERIE NORMAL, ESGOTO PREDIAL, DN 50 MM, FORNECIDO E INSTALADO EM PRUMADA DE ESGOTO SANITÁRIO OU VENTILAÇÃO. AF_08/2022</t>
  </si>
  <si>
    <t>5.37</t>
  </si>
  <si>
    <t>104352</t>
  </si>
  <si>
    <t>TE, PVC, SÉRIE NORMAL, ESGOTO PREDIAL, DN 100 X 50 MM, JUNTA ELÁSTICA, FORNECIDO E INSTALADO EM PRUMADA DE ESGOTO SANITÁRIO OU VENTILAÇÃO. AF_08/2022</t>
  </si>
  <si>
    <t>5.38</t>
  </si>
  <si>
    <t>89825</t>
  </si>
  <si>
    <t>TE, PVC, SERIE NORMAL, ESGOTO PREDIAL, DN 50 X 50 MM, JUNTA ELÁSTICA, FORNECIDO E INSTALADO EM PRUMADA DE ESGOTO SANITÁRIO OU VENTILAÇÃO. AF_08/2022</t>
  </si>
  <si>
    <t>5.39</t>
  </si>
  <si>
    <t>104348</t>
  </si>
  <si>
    <t>TERMINAL DE VENTILAÇÃO, PVC, SÉRIE NORMAL, ESGOTO PREDIAL, DN 50 MM, JUNTA SOLDÁVEL, FORNECIDO E INSTALADO EM PRUMADA DE ESGOTO SANITÁRIO OU VENTILAÇÃO. AF_08/2022</t>
  </si>
  <si>
    <t>6</t>
  </si>
  <si>
    <t>PISOS E RESTIMENTOS CERÂMICOS</t>
  </si>
  <si>
    <t>6.1</t>
  </si>
  <si>
    <t>COMP-POLI-PISO 09/2025</t>
  </si>
  <si>
    <t>EXECUÇÃO DE POLIMENTO MECANIZADO DE PISO GRANILITE/MARMORITE COM POLIDORA DE PISO (POLITRIZ) , INCLUSIVE APLICAÇÃO DE RESINA ACRILICA DUAS (2) DEMÃOS.</t>
  </si>
  <si>
    <t>m²</t>
  </si>
  <si>
    <t>6.2</t>
  </si>
  <si>
    <t>ED-51123</t>
  </si>
  <si>
    <t>REGULARIZAÇÃO MANUAL E COMPACTAÇÃO MECANIZADA DE TERRENO COM PLACA VIBRATÓRIA, EXCLUSIVE DESMATAMENTO, DESTOCAMENTO, LIMPEZA/ROÇADA DO TERRENO</t>
  </si>
  <si>
    <t>6.3</t>
  </si>
  <si>
    <t>95241</t>
  </si>
  <si>
    <t>LASTRO DE CONCRETO MAGRO, APLICADO EM PISOS, LAJES SOBRE SOLO OU RADIERS, ESPESSURA DE 5 CM. AF_01/2024</t>
  </si>
  <si>
    <t>6.4</t>
  </si>
  <si>
    <t>ED-50568</t>
  </si>
  <si>
    <t>CONTRAPISO DESEMPENADO COM ARGAMASSA, TRAÇO 1:3 (CIMENTO E AREIA), ESP. 30MM, INCLUSIVE ARGAMASSA COM PREPARO MECANIZADO</t>
  </si>
  <si>
    <t>6.5</t>
  </si>
  <si>
    <t>94990</t>
  </si>
  <si>
    <t>EXECUÇÃO DE PASSEIO (CALÇADA) OU PISO DE CONCRETO COM CONCRETO MOLDADO IN LOCO, FEITO EM OBRA, ACABAMENTO CONVENCIONAL, NÃO ARMADO. AF_08/2022</t>
  </si>
  <si>
    <t>6.6</t>
  </si>
  <si>
    <t>ED-50616</t>
  </si>
  <si>
    <t>PISO EM GRANILITE/MARMORITE, ESP. 8MM, ACABAMENTO LAVADO TIPO FULGET, COR NATURAL, MODULAÇÃO DE (1X1)M, INCLUSO JUNTA PLÁSTICA</t>
  </si>
  <si>
    <t>6.7</t>
  </si>
  <si>
    <t>87261</t>
  </si>
  <si>
    <t>REVESTIMENTO CERÂMICO PARA PISO COM PLACAS TIPO PORCELANATO DE DIMENSÕES 60X60 CM APLICADA EM AMBIENTES DE ÁREA MENOR QUE 5 M². AF_02/2023_PE</t>
  </si>
  <si>
    <t>6.8</t>
  </si>
  <si>
    <t>87262</t>
  </si>
  <si>
    <t>REVESTIMENTO CERÂMICO PARA PISO COM PLACAS TIPO PORCELANATO DE DIMENSÕES 60X60 CM APLICADA EM AMBIENTES DE ÁREA ENTRE 5 M² E 10 M². AF_02/2023_PE</t>
  </si>
  <si>
    <t>6.9</t>
  </si>
  <si>
    <t>87263</t>
  </si>
  <si>
    <t>REVESTIMENTO CERÂMICO PARA PISO COM PLACAS TIPO PORCELANATO DE DIMENSÕES 60X60 CM APLICADA EM AMBIENTES DE ÁREA MAIOR QUE 10 M². AF_02/2023_PE</t>
  </si>
  <si>
    <t>6.10</t>
  </si>
  <si>
    <t>ED-50756</t>
  </si>
  <si>
    <t>REVESTIMENTO COM PEDRA SÃO TOMÉ APLICADO EM PAREDE (40X40)CM, ESP. 2CM, ACABAMENTO NATURAL, ASSENTAMENTO COM ARGAMASSA INDUSTRIALIZADA, AMBIENTE INTERNO/EXTERNO, ALTURA MÁXIMA DE 3M PARA APLICAÇÃO DA PEDRA, INCLUSIVE REJUNTAMENTO</t>
  </si>
  <si>
    <t>6.11</t>
  </si>
  <si>
    <t>14.17.29</t>
  </si>
  <si>
    <t>REVESTIMENTO DE PAREDES INTERNAS, COM PORCELANATO, DIMENSÕES APROXIMADAS DE 60 X 60CM, APLICADAS NA ALTURA INTEIRA DAS PAREDES REF 104611</t>
  </si>
  <si>
    <t>6.12</t>
  </si>
  <si>
    <t>14.17.27</t>
  </si>
  <si>
    <t>REVESTIMENTO DE PAREDES INTERNAS, COM PORCELANATO, DIMENSÕES APROXIMADAS DE 30 X 60CM, APLICADAS NA ALTURA INTEIRA DAS PAREDES REF 87273</t>
  </si>
  <si>
    <t>6.13</t>
  </si>
  <si>
    <t>S13651</t>
  </si>
  <si>
    <t>ORSE</t>
  </si>
  <si>
    <t>Revestimento cerâmico para piso ou parede, cerâmica 72 x 72 cm, porcelanato PEI 5, Via rose, linha metropole cement out ou similar, aplicado com argamassa industrializada ac-iii, rejuntado, exclusive regularização de base ou emboço</t>
  </si>
  <si>
    <t>6.14</t>
  </si>
  <si>
    <t>ED-50876</t>
  </si>
  <si>
    <t>RÉGUA PARA PROTEÇÃO DE PAREDE, LARGURA 10CM, EM MADEIRA, COM ACABAMENTO EM CANTO BOLEADO, EXCLUSIVE APLICAÇÃO DE VERNIZ, INCLUSIVE ACESSÓRIOS PARA FIXAÇÃO</t>
  </si>
  <si>
    <t>m</t>
  </si>
  <si>
    <t>6.15</t>
  </si>
  <si>
    <t>ED-49583</t>
  </si>
  <si>
    <t>PROTETOR DE PAREDE/BATE MACA CURVO EM PVC RÍGIDO DE ALTO IMPACTO, LARGURA 20CM, INCLUSIVE BASE DE FIXAÇÃO, TERMINAIS DE ACABAMENTO E ACESSÓRIOS</t>
  </si>
  <si>
    <t>6.16</t>
  </si>
  <si>
    <t>COMP RODAPE 09/25</t>
  </si>
  <si>
    <t>RODAPÉ DE 10CM DE ALTURA COM PLACAS TIPO PORCELANATO DE DIMENSÕES 60X60CM.</t>
  </si>
  <si>
    <t>7</t>
  </si>
  <si>
    <t>ESQUADRIAS</t>
  </si>
  <si>
    <t>7.1</t>
  </si>
  <si>
    <t>ESQUADRIAS METÁLICAS</t>
  </si>
  <si>
    <t>7.1.1</t>
  </si>
  <si>
    <t>00037561</t>
  </si>
  <si>
    <t>PORTAO DE CORRER EM CHAPA TIPO PAINEL LAMBRIL QUADRADO, COM PORTA SOCIAL COMPLETA INCLUIDA, COM REQUADRO, ACABAMENTO NATURAL, COM TRILHOS E ROLDANAS</t>
  </si>
  <si>
    <t>7.1.2</t>
  </si>
  <si>
    <t>ED-50933</t>
  </si>
  <si>
    <t>ASSENTAMENTO DE GRADIL OU PORTÃO METÁLICO DE AÇO OU FERRO, EXCLUSIVE FORNECIMENTO</t>
  </si>
  <si>
    <t>7.1.3</t>
  </si>
  <si>
    <t>91341</t>
  </si>
  <si>
    <t>PORTA EM ALUMÍNIO DE ABRIR TIPO VENEZIANA COM GUARNIÇÃO, FIXAÇÃO COM PARAFUSOS - FORNECIMENTO E INSTALAÇÃO. AF_12/2019</t>
  </si>
  <si>
    <t>7.1.4</t>
  </si>
  <si>
    <t>COMP-04 0925</t>
  </si>
  <si>
    <t>PORTA DE ABRIR 2 FOLHAS - 120X210 CM EM CHAPA DE ALUMÍNIO, TIPO VENEZIANA COM GUARNIÇÃO, FIXAÇÃO COM PARAFUSOS - FORNECIMENTO E INSTALAÇÃO - CONFORME PROJETO DE ESQUADRIAS (M2)</t>
  </si>
  <si>
    <t>7.1.5</t>
  </si>
  <si>
    <t>ED-29452</t>
  </si>
  <si>
    <t>FERRAGENS PARA PORTA DE ALUMÍNIO DE ABRIR DE DUAS (2) FOLHAS, INCLUSIVE FECHADURA E DOBRADIÇAS, FORNECIMENTO E INSTALAÇÃO, EXCLUSIVE PORTA</t>
  </si>
  <si>
    <t>7.1.6</t>
  </si>
  <si>
    <t>100710</t>
  </si>
  <si>
    <t>DOBRADIÇA TIPO VAI E VEM EM LATÃO POLIDO 3". AF_12/2019</t>
  </si>
  <si>
    <t>7.1.7</t>
  </si>
  <si>
    <t>94569</t>
  </si>
  <si>
    <t>JANELA DE ALUMÍNIO TIPO MAXIM-AR, BATENTE/ REQUADRO 3 A 14 CM, VIDRO INCLUSO, FIXAÇÃO COM PARAFUSO, SEM GUARNIÇÃO/ ALIZAR, DIMENSÕES 60X80 (A X L) CM, SEM ACABAMENTO, VEDAÇÃO COM SILICONE, EXCLUSIVE CONTRAMARCO - FORNECIMENTO E INSTALAÇÃO. AF_11/2024</t>
  </si>
  <si>
    <t>7.1.8</t>
  </si>
  <si>
    <t>94573</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</si>
  <si>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</si>
  <si>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7.2</t>
  </si>
  <si>
    <t>ESQUADRIAS DE MADEIRA</t>
  </si>
  <si>
    <t>7.2.1</t>
  </si>
  <si>
    <t>90842</t>
  </si>
  <si>
    <t>KIT DE PORTA DE MADEIRA PARA PINTURA, SEMI-OCA (LEVE OU MÉDIA), PADRÃO MÉDIO, 70X210CM, ESPESSURA DE 3,5CM, ITENS INCLUSOS: DOBRADIÇAS, MONTAGEM E INSTALAÇÃO DO BATENTE, FECHADURA COM EXECUÇÃO DO FURO - FORNECIMENTO E INSTALAÇÃO. AF_12/2019</t>
  </si>
  <si>
    <t>7.2.2</t>
  </si>
  <si>
    <t>90843</t>
  </si>
  <si>
    <t>KIT DE PORTA DE MADEIRA PARA PINTURA, SEMI-OCA (LEVE OU MÉDIA), PADRÃO MÉDIO, 80X210CM, ESPESSURA DE 3,5CM, ITENS INCLUSOS: DOBRADIÇAS, MONTAGEM E INSTALAÇÃO DO BATENTE, FECHADURA COM EXECUÇÃO DO FURO - FORNECIMENTO E INSTALAÇÃO. AF_12/2019</t>
  </si>
  <si>
    <t>7.2.3</t>
  </si>
  <si>
    <t>COMP- 01 PORTA 09/25</t>
  </si>
  <si>
    <t>FORNECIMENTO E ASSENTAMENTO DE PORTA EM MADEIRA 1 FOLHA DE 90X210 CM , TIPO DE CORRER, INCLUSIVE FECHADURA E FERRAGENS PARA ASSENTAMENTO.</t>
  </si>
  <si>
    <t>7.2.4</t>
  </si>
  <si>
    <t>COMP 02- 09/25</t>
  </si>
  <si>
    <t>FORNECIMENTO E ASSENTAMENTO DE PORTA EM MADEIRA 1 FOLHA DE 80X210 CM , TIPO DE CORRER, INCLUSIVE FECHADURA E FERRAGENS PARA ASSENTAMENTO.</t>
  </si>
  <si>
    <t>7.2.5</t>
  </si>
  <si>
    <t>COMP-03 09/25</t>
  </si>
  <si>
    <t>FORNECIMENTO E ASSENTAMENTO DE PORTA EM MADEIRA 1 FOLHA DE 110X210 CM , TIPO DE CORRER, INCLUSIVE FECHADURA E FERRAGENS PARA ASSENTAMENTO.</t>
  </si>
  <si>
    <t>7.2.6</t>
  </si>
  <si>
    <t>COMP-PN-110X210</t>
  </si>
  <si>
    <t>KIT DE PORTA DE MADEIRA PARA PINTURA, SEMI-OCA (LEVE OU MÉDIA), PADRÃO MÉDIO, 110X210CM, ESPESSURA DE 3,5CM, ITENS INCLUSOS: DOBRADIÇAS, MONTAGEM E INSTALAÇÃO DO BATENTE, FECHADURA COM EXECUÇÃO DO FURO - FORNECIMENTO E INSTALAÇÃO.</t>
  </si>
  <si>
    <t>7.2.7</t>
  </si>
  <si>
    <t>100700</t>
  </si>
  <si>
    <t>PORTA DE MADEIRA COMPENSADA LISA PARA PINTURA, 120X210X3,5CM, 2 FOLHAS, INCLUSO ADUELA 2A, ALIZAR 2A E DOBRADIÇAS. AF_12/2019</t>
  </si>
  <si>
    <t>7.3</t>
  </si>
  <si>
    <t>ESQUADRIAS EM VIDRO TEMPERADO</t>
  </si>
  <si>
    <t>7.3.1</t>
  </si>
  <si>
    <t>102185</t>
  </si>
  <si>
    <t>FORNCIMENTO E EINSTALAÇÃO DE PORTA DE ABRIR COM MOLA HIDRÁULICA, EM VIDRO TEMPERADO, 2 FOLHAS DE 130X260 CM, ESPESSURA DD 10MM, INCLUSIVE ACESSÓRIOS.</t>
  </si>
  <si>
    <t>7.3.2</t>
  </si>
  <si>
    <t>S13398</t>
  </si>
  <si>
    <t>Fornecimento e instalação de janela em vidro temperado incolor 8mm, inclusive perfis e ferragens</t>
  </si>
  <si>
    <t>7.3.3</t>
  </si>
  <si>
    <t>102235</t>
  </si>
  <si>
    <t>DIVISÓRIA FIXA EM VIDRO TEMPERADO 10 MM, SEM ABERTURA. AF_01/2021_PS</t>
  </si>
  <si>
    <t>8</t>
  </si>
  <si>
    <t>METAIS, LOUÇAS, BANCADAS E DIVISORIAS</t>
  </si>
  <si>
    <t>8.1</t>
  </si>
  <si>
    <t>ED-16344</t>
  </si>
  <si>
    <t>CHUVEIRO ELÉTRICO BRANCO, TENSÃO 127V/220V, POTÊNCIA 4600W/5500W, INCLUSIVE BRAÇO/CANO</t>
  </si>
  <si>
    <t>8.2</t>
  </si>
  <si>
    <t>ED-50330</t>
  </si>
  <si>
    <t>TORNEIRA METÁLICA PARA LAVATÓRIO, ABERTURA 1/4 DE VOLTA, ACABAMENTO CROMADO, COM AREJADOR, APLICAÇÃO DE MESA, INCLUSIVE ENGATE FLEXÍVEL METÁLICO</t>
  </si>
  <si>
    <t>8.3</t>
  </si>
  <si>
    <t>ED-50298</t>
  </si>
  <si>
    <t>BACIA SANITÁRIA (VASO) DE LOUÇA CONVENCIONAL, COR BRANCA, INCLUSIVE ACESSÓRIOS DE FIXAÇÃO/VEDAÇÃO, VÁLVULA DE DESCARGA METÁLICA COM ACIONAMENTO DUPLO, TUBO DE LIGAÇÃO DE LATÃO COM CANOPLA E REJUNTAMENTO, EXCLUSIVE ASSENTO</t>
  </si>
  <si>
    <t>8.4</t>
  </si>
  <si>
    <t>ED-6925</t>
  </si>
  <si>
    <t>BACIA SANITÁRIA (VASO) DE LOUÇA CONVENCIONAL ACESSÍVEL (PCR/PMR), COR BRANCA, INCLUSIVE ACESSÓRIOS DE FIXAÇÃO/VEDAÇÃO, VÁLVULA DE DESCARGA METÁLICA COM ACIONAMENTO DUPLO, TUBO DE LIGAÇÃO DE LATÃO COM CANOPLA E REJUNTAMENTO, EXCLUSIVE ASSENTO</t>
  </si>
  <si>
    <t>8.5</t>
  </si>
  <si>
    <t>ED-48164</t>
  </si>
  <si>
    <t>BARRA DE APOIO EM AÇO INOX POLIDO RETA, DIÂMETRO DE 1.1/4", PARA ACESSIBILIDADE (PMR/PCR), COMPRIMENTO 70CM, INSTALADO EM PAREDE, INCLUSIVE ACESSÓRIOS PARA FIXAÇÃO</t>
  </si>
  <si>
    <t>8.6</t>
  </si>
  <si>
    <t>ED-48163</t>
  </si>
  <si>
    <t>BARRA DE APOIO EM AÇO INOX POLIDO RETA, DIÂMETRO DE 1.1/4", PARA ACESSIBILIDADE (PMR/PCR), COMPRIMENTO 40CM, INSTALADO EM PORTA/PAREDE, INCLUSIVE ACESSÓRIOS PARA FIXAÇÃO</t>
  </si>
  <si>
    <t>8.7</t>
  </si>
  <si>
    <t>ED-48160</t>
  </si>
  <si>
    <t>BARRA DE APOIO EM AÇO INOX POLIDO RETA, DIÂMETRO DE 1.1/4", PARA ACESSIBILIDADE (PMR/PCR), COMPRIMENTO 80CM, INSTALADO EM PAREDE, INCLUSIVE ACESSÓRIOS PARA FIXAÇÃO</t>
  </si>
  <si>
    <t>8.8</t>
  </si>
  <si>
    <t>100863</t>
  </si>
  <si>
    <t>BARRA DE APOIO EM "L", EM ACO INOX POLIDO 70 X 70 CM, FIXADA NA PAREDE - FORNECIMENTO E INSTALACAO. AF_01/2020</t>
  </si>
  <si>
    <t>8.9</t>
  </si>
  <si>
    <t>86938</t>
  </si>
  <si>
    <t>CUBA DE EMBUTIR OVAL EM LOUÇA BRANCA, 35 X 50CM OU EQUIVALENTE, INCLUSO VÁLVULA E SIFÃO TIPO GARRAFA EM METAL CROMADO - FORNECIMENTO E INSTALAÇÃO. AF_01/2020</t>
  </si>
  <si>
    <t>8.10</t>
  </si>
  <si>
    <t>S12476</t>
  </si>
  <si>
    <t>Box para banheiro em vidro temperado 8 mm, liso, incolor, de correr, em aluminío branco, inclusive ferragens - fornecimento e instalação - Rev.02_10/2021</t>
  </si>
  <si>
    <t>8.11</t>
  </si>
  <si>
    <t>S11741</t>
  </si>
  <si>
    <t>Cuba de apoio, oval, ref. Bella Palla, da Eternit ou similar, excluive torneira, sifão e engate.</t>
  </si>
  <si>
    <t>8.12</t>
  </si>
  <si>
    <t>86936</t>
  </si>
  <si>
    <t>CUBA DE EMBUTIR DE AÇO INOXIDÁVEL MÉDIA, INCLUSO VÁLVULA TIPO AMERICANA E SIFÃO TIPO GARRAFA EM METAL CROMADO - FORNECIMENTO E INSTALAÇÃO. AF_01/2020</t>
  </si>
  <si>
    <t>8.13</t>
  </si>
  <si>
    <t>ED-50324</t>
  </si>
  <si>
    <t>TORNEIRA METÁLICA PARA PIA, BICA MÓVEL, ABERTURA 1/4 DE VOLTA, ACABAMENTO CROMADO, COM AREJADOR, APLICAÇÃO DE MESA, INCLUSIVE ENGATE FLEXÍVEL METÁLICO</t>
  </si>
  <si>
    <t>8.14</t>
  </si>
  <si>
    <t>COMP 07- 09/25 EXPURGO</t>
  </si>
  <si>
    <t>FORNECIMENTO E INSTALAÇÃO DE EXPURGO HOSPITALAR EM AÇO INOX AISI 304, COM SIFÃO ESPESSURA 0,8MM, ACABAMENTO ESCOVADO.</t>
  </si>
  <si>
    <t>8.15</t>
  </si>
  <si>
    <t>ED-51002</t>
  </si>
  <si>
    <t>SOLEIRA DE GRANITO, COR CINZA ANDORINHA, ESP. 2CM, ACABAMENTO POLIDO, ASSENTAMENTO COM ARGAMASSA INDUSTRIALIZADA, INCLUSIVE REJUNTAMENTO</t>
  </si>
  <si>
    <t>8.16</t>
  </si>
  <si>
    <t>ED-21631</t>
  </si>
  <si>
    <t>BANCADA EM GRANITO, COR CINZA ANDORINHA, ESP. 2CM, ACABAMENTO POLIDO, APOIADA EM CONSOLE DE METALON (50X30)MM, EXCLUSIVE RODABANCA/FRONTÃO, TESTEIRA/FAIXA, FURO EM BANCADA, CUBA METÁLICA, VÁLVULA, SIFÃO, TORNEIRA E ENGATE FLEXÍVEL</t>
  </si>
  <si>
    <t>8.17</t>
  </si>
  <si>
    <t>ED-48348</t>
  </si>
  <si>
    <t>RODABANCA/FRONTÃO PARA BANCADA EM GRANITO, COR CINZA ANDORINHA, ESP. 2CM, ALTURA DE 10CM, INCLUSIVE REJUNTAMENTO EM MASSA PLÁSTICA NA COR DA PEDRA</t>
  </si>
  <si>
    <t>8.18</t>
  </si>
  <si>
    <t>ED-21636</t>
  </si>
  <si>
    <t>TESTEIRA PARA BANCADA EM GRANITO, COR CINZA ANDORINHA, ESP. 2CM, ALTURA DE 10CM, INCLUSIVE POLIMENTO, CORTE/COLAGEM EM MEIA ESQUADRIA E MASSA PLÁSTICA NA COR DA PEDRA</t>
  </si>
  <si>
    <t>8.19</t>
  </si>
  <si>
    <t>ED-50997</t>
  </si>
  <si>
    <t>PEITORIL DE GRANITO, NA COR CINZA ANDORINHA, COM PINGADEIRA, ESP. 2CM, ACABAMENTO POLIDO, ASSENTAMENTO COM ARGAMASSA INDUSTRIALIZADA, INCLUSIVE REJUNTAMENTO</t>
  </si>
  <si>
    <t>8.20</t>
  </si>
  <si>
    <t>16.20.40</t>
  </si>
  <si>
    <t>ESPELHO CRISTAL, E = 4 MM, ADERIDO COM ADESIVO FIXA-ESPELHO, FORNECIMENTO E INSTALAÇÃO ADP REF 102147</t>
  </si>
  <si>
    <t>8.21</t>
  </si>
  <si>
    <t>ED-48533</t>
  </si>
  <si>
    <t>DIVISÓRIA EM GRANITO CINZA ANDORINHA, ESP. 3CM, INCLUSIVE INSTALAÇÃO, FERRAGENS EM LATÃO CROMADO E ACESSÓRIOS</t>
  </si>
  <si>
    <t>9</t>
  </si>
  <si>
    <t>CLIMATIZAÇÃO</t>
  </si>
  <si>
    <t>9.1</t>
  </si>
  <si>
    <t>90443</t>
  </si>
  <si>
    <t>RASGO LINEAR MANUAL EM ALVENARIA, PARA RAMAIS/ DISTRIBUIÇÃO DE INSTALAÇÕES HIDRÁULICAS, DIÂMETROS MENORES OU IGUAIS A 40 MM. AF_09/2023</t>
  </si>
  <si>
    <t>9.2</t>
  </si>
  <si>
    <t>S14057</t>
  </si>
  <si>
    <t>Caixa de passagem polar para ar condicionado Split</t>
  </si>
  <si>
    <t>9.3</t>
  </si>
  <si>
    <t>89866</t>
  </si>
  <si>
    <t>JOELHO 90 GRAUS, PVC, SOLDÁVEL, DN 25MM, INSTALADO EM DRENO DE AR-CONDICIONADO - FORNECIMENTO E INSTALAÇÃO. AF_08/2022</t>
  </si>
  <si>
    <t>9.4</t>
  </si>
  <si>
    <t>89865</t>
  </si>
  <si>
    <t>TUBO, PVC, SOLDÁVEL, DE 25MM, INSTALADO EM DRENO DE AR-CONDICIONADO - FORNECIMENTO E INSTALAÇÃO. AF_08/2022</t>
  </si>
  <si>
    <t>9.5</t>
  </si>
  <si>
    <t>89869</t>
  </si>
  <si>
    <t>TE, PVC, SOLDÁVEL, DN 25MM, INSTALADO EM DRENO DE AR-CONDICIONADO - FORNECIMENTO E INSTALAÇÃO. AF_08/2022</t>
  </si>
  <si>
    <t>9.6</t>
  </si>
  <si>
    <t>89381</t>
  </si>
  <si>
    <t>LUVA COM BUCHA DE LATÃO, PVC, SOLDÁVEL, DN 25MM X 3/4, INSTALADO EM RAMAL OU SUB-RAMAL DE ÁGUA - FORNECIMENTO E INSTALAÇÃO. AF_06/2022</t>
  </si>
  <si>
    <t>9.7</t>
  </si>
  <si>
    <t>90466</t>
  </si>
  <si>
    <t>CHUMBAMENTO LINEAR EM ALVENARIA PARA RAMAIS/DISTRIBUIÇÃO DE INSTALAÇÕES HIDRÁULICAS COM DIÂMETROS MENORES OU IGUAIS A 40 MM. AF_09/2023</t>
  </si>
  <si>
    <t>9.8</t>
  </si>
  <si>
    <t>104773</t>
  </si>
  <si>
    <t>FURO MECANIZADO EM CONCRETO, COM PERFURATRIZ, PARA INSTALAÇÕES HIDRÁULICAS, DIÂMETROS MENORES OU IGUAIS A 40 MM. AF_09/2023</t>
  </si>
  <si>
    <t>9.9</t>
  </si>
  <si>
    <t>103288</t>
  </si>
  <si>
    <t>RASGO E CHUMBAMENTO EM ALVENARIA PARA TUBOS DE SPLIT PAREDE DE 9000 A 24000 BTUS/H. AF_11/2021</t>
  </si>
  <si>
    <t>9.10</t>
  </si>
  <si>
    <t>COMP-01</t>
  </si>
  <si>
    <t>PONTO DE EMBUTIR PARA AR CONDICIONADO,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 (un)</t>
  </si>
  <si>
    <t>9.11</t>
  </si>
  <si>
    <t>00039258</t>
  </si>
  <si>
    <t>CABO MULTIPOLAR DE COBRE, FLEXIVEL, CLASSE 4 OU 5, ISOLACAO EM HEPR, COBERTURA EM PVC-ST2, ANTICHAMA BWF-B, 0,6/1 KV, 3 CONDUTORES DE 2,5 MM2</t>
  </si>
  <si>
    <t>9.12</t>
  </si>
  <si>
    <t>103291</t>
  </si>
  <si>
    <t>TUBO EM COBRE FLEXÍVEL, DN 1/2", COM ISOLAMENTO, INSTALADO EM FORRO, PARA RAMAL DE ALIMENTAÇÃO DE AR CONDICIONADO, INCLUSO FIXADOR. AF_11/2021</t>
  </si>
  <si>
    <t>9.13</t>
  </si>
  <si>
    <t>103289</t>
  </si>
  <si>
    <t>TUBO EM COBRE FLEXÍVEL, DN 1/4", COM ISOLAMENTO, INSTALADO EM FORRO, PARA RAMAL DE ALIMENTAÇÃO DE AR CONDICIONADO, INCLUSO FIXADOR. AF_11/2021</t>
  </si>
  <si>
    <t>10</t>
  </si>
  <si>
    <t>ESCADAS DA FACHADA</t>
  </si>
  <si>
    <t>10.1</t>
  </si>
  <si>
    <t>ED-49786</t>
  </si>
  <si>
    <t>FORNECIMENTO DE CONCRETO ESTRUTURAL, PREPARADO EM OBRA COM BETONEIRA, COM FCK 20MPA, INCLUSIVE LANÇAMENTO, ADENSAMENTO E ACABAMENTO (FUNDAÇÃO)</t>
  </si>
  <si>
    <t>m3</t>
  </si>
  <si>
    <t>10.2</t>
  </si>
  <si>
    <t>102039</t>
  </si>
  <si>
    <t>MONTAGEM E DESMONTAGEM DE FÔRMA PARA ESCADAS, COM 1 LANCE E LAJE PLANA, EM MADEIRA SERRADA, 1 UTILIZAÇÃO. AF_11/2020</t>
  </si>
  <si>
    <t>10.3</t>
  </si>
  <si>
    <t>ED-32002</t>
  </si>
  <si>
    <t>CORRIMÃO INTERMEDIÁRIO DUPLO EM TUBO GALVANIZADO, COM COSTURA, DIÂMETRO DE 1.1/2", ESP. 3MM, FIXADO EM PISO COM MONTANTE VERTICAL, DIÂMETRO DE 1.1/2", INCLUSIVE SUPORTE PARA CORRIMÃO EM BARRA CHATA (1"X1/2"), EXCLUSIVE PINTURA</t>
  </si>
  <si>
    <t>10.4</t>
  </si>
  <si>
    <t>ED-32099</t>
  </si>
  <si>
    <t>GUARDA-CORPO INTERNO, ALTURA 110CM, EM TUBO GALVANIZADO, COM COSTURA, DIÂMETRO DE 2", ESP. 3MM, GRADIL COM DIVISÃO VERTICAL EM TUBO GALVANIZADO, COM COSTURA, DIÂMETRO DE 1", ESP. 3MM, INCLUSIVE CORRIMÃO SIMPLES, EXCLUSIVE PINTURA</t>
  </si>
  <si>
    <t>11</t>
  </si>
  <si>
    <t>COBERTURA</t>
  </si>
  <si>
    <t>11.1</t>
  </si>
  <si>
    <t>100388</t>
  </si>
  <si>
    <t>RETIRADA E RECOLOCAÇÃO DE RIPA EM TELHADOS DE ATÉ 2 ÁGUAS COM TELHA CERÂMICA OU DE CONCRETO DE ENCAIXE, INCLUSO TRANSPORTE VERTICAL. AF_07/2019</t>
  </si>
  <si>
    <t>11.2</t>
  </si>
  <si>
    <t>100328</t>
  </si>
  <si>
    <t>RETIRADA E RECOLOCAÇÃO DE TELHA CERÂMICA DE ENCAIXE, COM ATÉ DUAS ÁGUAS, INCLUSO IÇAMENTO. AF_07/2019</t>
  </si>
  <si>
    <t>11.3</t>
  </si>
  <si>
    <t>92543</t>
  </si>
  <si>
    <t>TRAMA DE MADEIRA COMPOSTA POR TERÇAS PARA TELHADOS DE ATÉ 2 ÁGUAS PARA TELHA ONDULADA DE FIBROCIMENTO, METÁLICA, PLÁSTICA OU TERMOACÚSTICA, INCLUSO TRANSPORTE VERTICAL. AF_07/2019</t>
  </si>
  <si>
    <t>11.4</t>
  </si>
  <si>
    <t>94207</t>
  </si>
  <si>
    <t>TELHAMENTO COM TELHA ONDULADA DE FIBROCIMENTO E = 6 MM, COM RECOBRIMENTO LATERAL DE 1/4 DE ONDA PARA TELHADO COM INCLINAÇÃO MAIOR QUE 10°, COM ATÉ 2 ÁGUAS, INCLUSO IÇAMENTO. AF_07/2019</t>
  </si>
  <si>
    <t>11.5</t>
  </si>
  <si>
    <t>96113</t>
  </si>
  <si>
    <t>FORRO EM PLACAS DE GESSO, PARA AMBIENTES COMERCIAIS. AF_08/2023_PS</t>
  </si>
  <si>
    <t>11.6</t>
  </si>
  <si>
    <t>100327</t>
  </si>
  <si>
    <t>RUFO EXTERNO/INTERNO EM CHAPA DE AÇO GALVANIZADO NÚMERO 26, CORTE DE 33 CM, INCLUSO IÇAMENTO. AF_07/2019</t>
  </si>
  <si>
    <t>11.7</t>
  </si>
  <si>
    <t>94227</t>
  </si>
  <si>
    <t>CALHA EM CHAPA DE AÇO GALVANIZADO NÚMERO 24, DESENVOLVIMENTO DE 33 CM, INCLUSO TRANSPORTE VERTICAL. AF_07/2019</t>
  </si>
  <si>
    <t>11.8</t>
  </si>
  <si>
    <t>101979</t>
  </si>
  <si>
    <t>CHAPIM (RUFO CAPA) EM AÇO GALVANIZADO, CORTE 33. AF_11/2020</t>
  </si>
  <si>
    <t>11.9</t>
  </si>
  <si>
    <t>89578</t>
  </si>
  <si>
    <t>TUBO PVC, SÉRIE R, ÁGUA PLUVIAL, DN 100 MM, FORNECIDO E INSTALADO EM CONDUTORES VERTICAIS DE ÁGUAS PLUVIAIS. AF_06/2022</t>
  </si>
  <si>
    <t>12</t>
  </si>
  <si>
    <t>PINTURA INTERNA</t>
  </si>
  <si>
    <t>12.1</t>
  </si>
  <si>
    <t>ED-50505</t>
  </si>
  <si>
    <t>LIXAMENTO MANUAL EM PAREDE PARA REMOÇÃO DE TINTA</t>
  </si>
  <si>
    <t>12.2</t>
  </si>
  <si>
    <t>ED-50506</t>
  </si>
  <si>
    <t>LIXAMENTO MANUAL EM TETO PARA REMOÇÃO DE TINTA</t>
  </si>
  <si>
    <t>12.3</t>
  </si>
  <si>
    <t>88495</t>
  </si>
  <si>
    <t>EMASSAMENTO COM MASSA LÁTEX, APLICAÇÃO EM PAREDE, UMA DEMÃO, LIXAMENTO MANUAL. AF_04/2023</t>
  </si>
  <si>
    <t>12.4</t>
  </si>
  <si>
    <t>88494</t>
  </si>
  <si>
    <t>EMASSAMENTO COM MASSA LÁTEX, APLICAÇÃO EM TETO, UMA DEMÃO, LIXAMENTO MANUAL. AF_04/2023</t>
  </si>
  <si>
    <t>12.5</t>
  </si>
  <si>
    <t>ED-50486</t>
  </si>
  <si>
    <t>EMASSAMENTO EM FORRO DE GESSO COM MASSA CORRIDA (PVA), UMA (1) DEMÃO, INCLUSIVE LIXAMENTO PARA PINTURA</t>
  </si>
  <si>
    <t>12.6</t>
  </si>
  <si>
    <t>ED-9917</t>
  </si>
  <si>
    <t>PINTURA EPÓXI EM PAREDE, DUAS (2) DEMÃOS, COM APLICAÇÃO MANUAL EXCLUSIVE SELADOR ACRÍLICO E MASSA ACRÍLICA/CORRIDA (PVA)</t>
  </si>
  <si>
    <t>12.7</t>
  </si>
  <si>
    <t>ED-50499</t>
  </si>
  <si>
    <t>PINTURA LÁTEX (PVA) EM TETO, DUAS (2) DEMÃOS, COM APLICAÇÃO MANUAL, EXCLUSIVE SELADOR ACRÍLICO E MASSA ACRÍLICA/CORRIDA (PVA)</t>
  </si>
  <si>
    <t>13</t>
  </si>
  <si>
    <t>PINTURA EXTERNA</t>
  </si>
  <si>
    <t>13.1</t>
  </si>
  <si>
    <t>13.2</t>
  </si>
  <si>
    <t>96135</t>
  </si>
  <si>
    <t>APLICAÇÃO MANUAL DE MASSA ACRÍLICA EM PAREDES EXTERNAS DE CASAS, DUAS DEMÃOS. AF_03/2024</t>
  </si>
  <si>
    <t>13.3</t>
  </si>
  <si>
    <t>88415</t>
  </si>
  <si>
    <t>APLICAÇÃO MANUAL DE FUNDO SELADOR ACRÍLICO EM PAREDES EXTERNAS DE CASAS. AF_03/2024</t>
  </si>
  <si>
    <t>13.4</t>
  </si>
  <si>
    <t>95626</t>
  </si>
  <si>
    <t>APLICAÇÃO MANUAL DE TINTA LÁTEX ACRÍLICA EM PAREDE EXTERNAS DE CASAS, DUAS DEMÃOS. AF_03/2024</t>
  </si>
  <si>
    <t>14</t>
  </si>
  <si>
    <t>PINTURA EM MADEIRA</t>
  </si>
  <si>
    <t>14.1</t>
  </si>
  <si>
    <t>102201</t>
  </si>
  <si>
    <t>APLICAÇÃO MASSA ACRÍLICA PARA MADEIRA, PARA PINTURA COM TINTA DE ACABAMENTO (PIGMENTADA). AF_01/2021</t>
  </si>
  <si>
    <t>14.2</t>
  </si>
  <si>
    <t>102219</t>
  </si>
  <si>
    <t>PINTURA TINTA DE ACABAMENTO (PIGMENTADA) ESMALTE SINTÉTICO ACETINADO EM MADEIRA, 2 DEMÃOS. AF_01/2021</t>
  </si>
  <si>
    <t>15</t>
  </si>
  <si>
    <t>PINTURA EM SUPERFICIE METÁLICA</t>
  </si>
  <si>
    <t>15.1</t>
  </si>
  <si>
    <t>100721</t>
  </si>
  <si>
    <t>PINTURA COM TINTA ALQUÍDICA DE FUNDO (TIPO ZARCÃO) PULVERIZADA SOBRE SUPERFÍCIES METÁLICAS (EXCETO PERFIL) EXECUTADO EM OBRA (POR DEMÃO). AF_01/2020_PE</t>
  </si>
  <si>
    <t>15.2</t>
  </si>
  <si>
    <t>100757</t>
  </si>
  <si>
    <t>PINTURA COM TINTA ALQUÍDICA DE ACABAMENTO (ESMALTE SINTÉTICO ACETINADO) PULVERIZADA SOBRE SUPERFÍCIES METÁLICAS (EXCETO PERFIL) EXECUTADO EM OBRA (02 DEMÃOS). AF_01/2020_PE</t>
  </si>
  <si>
    <t>16</t>
  </si>
  <si>
    <t>PÓRTICO/ TOTEM (CONCRETO ARMADO)</t>
  </si>
  <si>
    <t>16.1</t>
  </si>
  <si>
    <t>96522</t>
  </si>
  <si>
    <t>ESCAVAÇÃO MANUAL PARA BLOCO DE COROAMENTO OU SAPATA (SEM ESCAVAÇÃO PARA COLOCAÇÃO DE FÔRMAS). AF_01/2024</t>
  </si>
  <si>
    <t>16.2</t>
  </si>
  <si>
    <t>96617</t>
  </si>
  <si>
    <t>LASTRO DE CONCRETO MAGRO, APLICADO EM BLOCOS DE COROAMENTO OU SAPATAS, ESPESSURA DE 3 CM. AF_01/2024</t>
  </si>
  <si>
    <t>16.3</t>
  </si>
  <si>
    <t>97087</t>
  </si>
  <si>
    <t>CAMADA SEPARADORA PARA EXECUÇÃO DE RADIER, PISO DE CONCRETO OU LAJE SOBRE SOLO, EM LONA PLÁSTICA. AF_09/2021</t>
  </si>
  <si>
    <t>16.4</t>
  </si>
  <si>
    <t>96529</t>
  </si>
  <si>
    <t>FABRICAÇÃO, MONTAGEM E DESMONTAGEM DE FÔRMA PARA SAPATA, EM MADEIRA SERRADA, E=25 MM, 1 UTILIZAÇÃO. AF_01/2024</t>
  </si>
  <si>
    <t>16.5</t>
  </si>
  <si>
    <t>96530</t>
  </si>
  <si>
    <t>FABRICAÇÃO, MONTAGEM E DESMONTAGEM DE FÔRMA PARA VIGA BALDRAME, EM MADEIRA SERRADA, E=25 MM, 1 UTILIZAÇÃO. AF_01/2024</t>
  </si>
  <si>
    <t>16.6</t>
  </si>
  <si>
    <t>104918</t>
  </si>
  <si>
    <t>ARMAÇÃO DE SAPATA ISOLADA, VIGA BALDRAME E SAPATA CORRIDA UTILIZANDO AÇO CA-50 DE 8 MM - MONTAGEM. AF_01/2024</t>
  </si>
  <si>
    <t>KG</t>
  </si>
  <si>
    <t>16.7</t>
  </si>
  <si>
    <t>104919</t>
  </si>
  <si>
    <t>ARMAÇÃO DE SAPATA ISOLADA, VIGA BALDRAME E SAPATA CORRIDA UTILIZANDO AÇO CA-50 DE 10 MM - MONTAGEM. AF_01/2024</t>
  </si>
  <si>
    <t>16.8</t>
  </si>
  <si>
    <t>104920</t>
  </si>
  <si>
    <t>ARMAÇÃO DE BLOCO, SAPATA ISOLADA, VIGA BALDRAME E SAPATA CORRIDA UTILIZANDO AÇO CA-50 DE 12,5 MM - MONTAGEM. AF_01/2024</t>
  </si>
  <si>
    <t>16.9</t>
  </si>
  <si>
    <t>104916</t>
  </si>
  <si>
    <t>ARMAÇÃO DE SAPATA ISOLADA, VIGA BALDRAME E SAPATA CORRIDA UTILIZANDO AÇO CA-60 DE 5 MM - MONTAGEM. AF_01/2024</t>
  </si>
  <si>
    <t>16.10</t>
  </si>
  <si>
    <t>94971</t>
  </si>
  <si>
    <t>CONCRETO FCK = 25MPA, TRAÇO 1:2,3:2,7 (EM MASSA SECA DE CIMENTO/ AREIA MÉDIA/ BRITA 1) - PREPARO MECÂNICO COM BETONEIRA 600 L. AF_05/2021</t>
  </si>
  <si>
    <t>16.11</t>
  </si>
  <si>
    <t>98557</t>
  </si>
  <si>
    <t>IMPERMEABILIZAÇÃO DE SUPERFÍCIE COM EMULSÃO ASFÁLTICA, 2 DEMÃOS. AF_09/2023</t>
  </si>
  <si>
    <t>16.12</t>
  </si>
  <si>
    <t>92409</t>
  </si>
  <si>
    <t>MONTAGEM E DESMONTAGEM DE FÔRMA DE PILARES RETANGULARES E ESTRUTURAS SIMILARES, PÉ-DIREITO SIMPLES, EM MADEIRA SERRADA, 1 UTILIZAÇÃO. AF_09/2020</t>
  </si>
  <si>
    <t>16.13</t>
  </si>
  <si>
    <t>92446</t>
  </si>
  <si>
    <t>MONTAGEM E DESMONTAGEM DE FÔRMA DE VIGA, ESCORAMENTO COM PONTALETE DE MADEIRA, PÉ-DIREITO SIMPLES, EM MADEIRA SERRADA, 1 UTILIZAÇÃO. AF_09/2020</t>
  </si>
  <si>
    <t>16.14</t>
  </si>
  <si>
    <t>92759</t>
  </si>
  <si>
    <t>ARMAÇÃO DE PILAR OU VIGA DE ESTRUTURA CONVENCIONAL DE CONCRETO ARMADO UTILIZANDO AÇO CA-60 DE 5,0 MM - MONTAGEM. AF_06/2022</t>
  </si>
  <si>
    <t>16.15</t>
  </si>
  <si>
    <t>92763</t>
  </si>
  <si>
    <t>ARMAÇÃO DE PILAR OU VIGA DE ESTRUTURA CONVENCIONAL DE CONCRETO ARMADO UTILIZANDO AÇO CA-50 DE 12,5 MM - MONTAGEM. AF_06/2022</t>
  </si>
  <si>
    <t>16.16</t>
  </si>
  <si>
    <t>92762</t>
  </si>
  <si>
    <t>ARMAÇÃO DE PILAR OU VIGA DE ESTRUTURA CONVENCIONAL DE CONCRETO ARMADO UTILIZANDO AÇO CA-50 DE 10,0 MM - MONTAGEM. AF_06/2022</t>
  </si>
  <si>
    <t>16.17</t>
  </si>
  <si>
    <t>16.18</t>
  </si>
  <si>
    <t>103342</t>
  </si>
  <si>
    <t>ALVENARIA DE VEDAÇÃO DE BLOCOS VAZADOS DE CONCRETO DE 14X19X29 CM (ESPESSURA 14 CM) E ARGAMASSA DE ASSENTAMENTO COM PREPARO EM BETONEIRA. AF_12/2021</t>
  </si>
  <si>
    <t>16.19</t>
  </si>
  <si>
    <t>16.20</t>
  </si>
  <si>
    <t>17</t>
  </si>
  <si>
    <t>RAMPA LAVA-JATO (CONCRETO ARMADO)</t>
  </si>
  <si>
    <t>17.1</t>
  </si>
  <si>
    <t>17.2</t>
  </si>
  <si>
    <t>96527</t>
  </si>
  <si>
    <t>ESCAVAÇÃO MANUAL PARA VIGA BALDRAME OU SAPATA CORRIDA (INCLUINDO ESCAVAÇÃO PARA COLOCAÇÃO DE FÔRMAS). AF_01/2024</t>
  </si>
  <si>
    <t>17.3</t>
  </si>
  <si>
    <t>17.4</t>
  </si>
  <si>
    <t>96535</t>
  </si>
  <si>
    <t>FABRICAÇÃO, MONTAGEM E DESMONTAGEM DE FÔRMA PARA SAPATA, EM MADEIRA SERRADA, E=25 MM, 4 UTILIZAÇÕES. AF_01/2024</t>
  </si>
  <si>
    <t>17.5</t>
  </si>
  <si>
    <t>17.6</t>
  </si>
  <si>
    <t>96536</t>
  </si>
  <si>
    <t>FABRICAÇÃO, MONTAGEM E DESMONTAGEM DE FÔRMA PARA VIGA BALDRAME, EM MADEIRA SERRADA, E=25 MM, 4 UTILIZAÇÕES. AF_01/2024</t>
  </si>
  <si>
    <t>17.7</t>
  </si>
  <si>
    <t>100341</t>
  </si>
  <si>
    <t>FABRICAÇÃO, MONTAGEM E DESMONTAGEM DE FÔRMA PARA CORTINA DE CONTENÇÃO, EM CHAPA DE MADEIRA COMPENSADA PLASTIFICADA, E = 18 MM, 10 UTILIZAÇÕES. AF_11/2024</t>
  </si>
  <si>
    <t>17.8</t>
  </si>
  <si>
    <t>17.9</t>
  </si>
  <si>
    <t>17.10</t>
  </si>
  <si>
    <t>17.11</t>
  </si>
  <si>
    <t>100342</t>
  </si>
  <si>
    <t>ARMAÇÃO DE CORTINA DE CONTENÇÃO EM CONCRETO ARMADO, COM AÇO CA-50 DE 6,3 MM - MONTAGEM. AF_11/2024</t>
  </si>
  <si>
    <t>17.12</t>
  </si>
  <si>
    <t>100343</t>
  </si>
  <si>
    <t>ARMAÇÃO DE CORTINA DE CONTENÇÃO EM CONCRETO ARMADO, COM AÇO CA-50 DE 8 MM - MONTAGEM. AF_11/2024</t>
  </si>
  <si>
    <t>17.13</t>
  </si>
  <si>
    <t>100344</t>
  </si>
  <si>
    <t>ARMAÇÃO DE CORTINA DE CONTENÇÃO EM CONCRETO ARMADO, COM AÇO CA-50 DE 10 MM - MONTAGEM. AF_11/2024</t>
  </si>
  <si>
    <t>17.14</t>
  </si>
  <si>
    <t>100345</t>
  </si>
  <si>
    <t>ARMAÇÃO DE CORTINA DE CONTENÇÃO EM CONCRETO ARMADO, COM AÇO CA-50 DE 12,5 MM - MONTAGEM. AF_11/2024</t>
  </si>
  <si>
    <t>17.15</t>
  </si>
  <si>
    <t>100346</t>
  </si>
  <si>
    <t>ARMAÇÃO DE CORTINA DE CONTENÇÃO EM CONCRETO ARMADO, COM AÇO CA-50 DE 16 MM - MONTAGEM. AF_11/2024</t>
  </si>
  <si>
    <t>17.16</t>
  </si>
  <si>
    <t>92915</t>
  </si>
  <si>
    <t>ARMAÇÃO DE ESTRUTURAS DIVERSAS DE CONCRETO ARMADO, EXCETO VIGAS, PILARES, LAJES E FUNDAÇÕES, UTILIZANDO AÇO CA-60 DE 5,0 MM - MONTAGEM. AF_06/2022</t>
  </si>
  <si>
    <t>17.17</t>
  </si>
  <si>
    <t>17.18</t>
  </si>
  <si>
    <t>ED-48220</t>
  </si>
  <si>
    <t>ALVENARIA DE BLOCO DE CONCRETO CHEIO SEM ARMAÇÃO, EM CONCRETO COM FCK DE 20MPA , ESP. 19CM, PARA REVESTIMENTO, INCLUSIVE ARGAMASSA PARA ASSENTAMENTO (DETALHE D - CADERNO SEDS)</t>
  </si>
  <si>
    <t>17.19</t>
  </si>
  <si>
    <t>17.20</t>
  </si>
  <si>
    <t>03.15.02</t>
  </si>
  <si>
    <t>ATERRO COMPACTADO COM PLACA VIBRATÓRIA</t>
  </si>
  <si>
    <t>17.21</t>
  </si>
  <si>
    <t>92413</t>
  </si>
  <si>
    <t>MONTAGEM E DESMONTAGEM DE FÔRMA DE PILARES RETANGULARES E ESTRUTURAS SIMILARES, PÉ-DIREITO SIMPLES, EM MADEIRA SERRADA, 4 UTILIZAÇÕES. AF_09/2020</t>
  </si>
  <si>
    <t>17.22</t>
  </si>
  <si>
    <t>92448</t>
  </si>
  <si>
    <t>MONTAGEM E DESMONTAGEM DE FÔRMA DE VIGA, ESCORAMENTO COM PONTALETE DE MADEIRA, PÉ-DIREITO SIMPLES, EM MADEIRA SERRADA, 4 UTILIZAÇÕES. AF_09/2020</t>
  </si>
  <si>
    <t>17.23</t>
  </si>
  <si>
    <t>97086</t>
  </si>
  <si>
    <t>FABRICAÇÃO, MONTAGEM E DESMONTAGEM DE FORMA PARA RADIER, PISO DE CONCRETO OU LAJE SOBRE SOLO, EM MADEIRA SERRADA, 4 UTILIZAÇÕES. AF_09/2021</t>
  </si>
  <si>
    <t>17.24</t>
  </si>
  <si>
    <t>17.25</t>
  </si>
  <si>
    <t>17.26</t>
  </si>
  <si>
    <t>17.27</t>
  </si>
  <si>
    <t>92769</t>
  </si>
  <si>
    <t>ARMAÇÃO DE LAJE DE ESTRUTURA CONVENCIONAL DE CONCRETO ARMADO UTILIZANDO AÇO CA-50 DE 6,3 MM - MONTAGEM. AF_06/2022</t>
  </si>
  <si>
    <t>17.28</t>
  </si>
  <si>
    <t>92768</t>
  </si>
  <si>
    <t>ARMAÇÃO DE LAJE DE ESTRUTURA CONVENCIONAL DE CONCRETO ARMADO UTILIZANDO AÇO CA-60 DE 5,0 MM - MONTAGEM. AF_06/2022</t>
  </si>
  <si>
    <t>17.29</t>
  </si>
  <si>
    <t>18</t>
  </si>
  <si>
    <t>RAMPA LAVA-JATO (SISTEMA DE DECANTAÇÃO DE ÓLEO)</t>
  </si>
  <si>
    <t>18.1</t>
  </si>
  <si>
    <t>101802</t>
  </si>
  <si>
    <t>CAIXA ENTERRADA RETENTORA DE AREIA RETANGULAR, EM ALVENARIA COM BLOCOS DE CONCRETO, DIMENSÕES INTERNAS: 1,00 X 1,00 X 1,20 M, EXCLUINDO TAMPÃO. AF_12/2020</t>
  </si>
  <si>
    <t>18.2</t>
  </si>
  <si>
    <t>101804</t>
  </si>
  <si>
    <t>CAIXA ENTERRADA SEPARADORA DE ÓLEO RETANGULAR, EM ALVENARIA COM BLOCOS DE CONCRETO, DIMENSÕES INTERNAS: 0,8 X 0,8 X 1,00 M, EXCLUINDO TAMPÃO. AF_12/2020</t>
  </si>
  <si>
    <t>18.3</t>
  </si>
  <si>
    <t>97907</t>
  </si>
  <si>
    <t>CAIXA ENTERRADA HIDRÁULICA RETANGULAR, EM ALVENARIA COM BLOCOS DE CONCRETO, DIMENSÕES INTERNAS: 0,8X0,8X0,6 M PARA REDE DE ESGOTO. AF_12/2020</t>
  </si>
  <si>
    <t>18.4</t>
  </si>
  <si>
    <t>102989</t>
  </si>
  <si>
    <t>CANALETA MEIA CANA PRÉ-MOLDADA DE CONCRETO (D = 20 CM) - FORNECIMENTO E INSTALAÇÃO. AF_05/2025</t>
  </si>
  <si>
    <t>18.5</t>
  </si>
  <si>
    <t>94991</t>
  </si>
  <si>
    <t>EXECUÇÃO DE PASSEIO (CALÇADA) OU PISO DE CONCRETO COM CONCRETO MOLDADO IN LOCO, USINADO C20, ACABAMENTO CONVENCIONAL, NÃO ARMADO. AF_08/2022</t>
  </si>
  <si>
    <t>18.6</t>
  </si>
  <si>
    <t>89750</t>
  </si>
  <si>
    <t>CURVA LONGA 90 GRAUS, PVC, SERIE NORMAL, ESGOTO PREDIAL, DN 100 MM, JUNTA ELÁSTICA, FORNECIDO E INSTALADO EM RAMAL DE DESCARGA OU RAMAL DE ESGOTO SANITÁRIO. AF_08/2022</t>
  </si>
  <si>
    <t>18.7</t>
  </si>
  <si>
    <t>18.8</t>
  </si>
  <si>
    <t>89796</t>
  </si>
  <si>
    <t>TE, PVC, SERIE NORMAL, ESGOTO PREDIAL, DN 100 X 100 MM, JUNTA ELÁSTICA, FORNECIDO E INSTALADO EM RAMAL DE DESCARGA OU RAMAL DE ESGOTO SANITÁRIO. AF_08/2022</t>
  </si>
  <si>
    <t>19</t>
  </si>
  <si>
    <t>URBANIZAÇÃO</t>
  </si>
  <si>
    <t>19.1</t>
  </si>
  <si>
    <t>97636</t>
  </si>
  <si>
    <t>DEMOLIÇÃO PARCIAL DE PAVIMENTO ASFÁLTICO, DE FORMA MECANIZADA, SEM REAPROVEITAMENTO. AF_09/2023</t>
  </si>
  <si>
    <t>19.2</t>
  </si>
  <si>
    <t>COMP-TAPA-BURACO-2025/10</t>
  </si>
  <si>
    <t>EXECUÇÃO DE TAPA BURACO COM APLICAÇÃO DE CONCRETO ASFÁLTICO (AQUISIÇÃO EM USINA) E PINTURA DE LIGAÇÃO</t>
  </si>
  <si>
    <t>M³</t>
  </si>
  <si>
    <t>19.3</t>
  </si>
  <si>
    <t>19.4</t>
  </si>
  <si>
    <t>19.5</t>
  </si>
  <si>
    <t>19.6</t>
  </si>
  <si>
    <t>19.7</t>
  </si>
  <si>
    <t>19.8</t>
  </si>
  <si>
    <t>21.36.03</t>
  </si>
  <si>
    <t>APLICAÇÃO DE TERRA VEGETAL PARA PLANTIO, INCLUSIVE FORNECIMENTO DA TERRA ADP REF 105521</t>
  </si>
  <si>
    <t>19.9</t>
  </si>
  <si>
    <t>ED-50437</t>
  </si>
  <si>
    <t>PLANTIO DE GRAMA ESMERALDA EM PLACAS, INCLUSIVE TERRA VEGETAL E CONSERVAÇÃO POR TRINTA (30) DIAS</t>
  </si>
  <si>
    <t>19.10</t>
  </si>
  <si>
    <t>S07669</t>
  </si>
  <si>
    <t>Planta - Agave (agave angustifolia), fornecimento e plantio</t>
  </si>
  <si>
    <t>19.11</t>
  </si>
  <si>
    <t>S09868</t>
  </si>
  <si>
    <t>Planta - Ixora rei vermelha (ixora coccinea red), fornecimento e plantio</t>
  </si>
  <si>
    <t>19.12</t>
  </si>
  <si>
    <t>ED-50449</t>
  </si>
  <si>
    <t>FORNECIMENTO DE PALMEIRA ARECA-BAMBU COM ALTURA MÍNIMA DE 50CM, EXCLUSIVE PLANTIO</t>
  </si>
  <si>
    <t>19.13</t>
  </si>
  <si>
    <t>ED-50432</t>
  </si>
  <si>
    <t>PLANTIO E PREPARO DE COVAS PARA ÁRVORES COM ALTURA MÉDIA DE 2,00M, DIMENSÕES (60X60X60)CM, EXCLUSIVE FORNECIMENTO DAS MUDAS</t>
  </si>
  <si>
    <t>19.14</t>
  </si>
  <si>
    <t>S11795</t>
  </si>
  <si>
    <t>Planta - Costela de adão (mostera deliciosa), fornecimento e plantio</t>
  </si>
  <si>
    <t>20</t>
  </si>
  <si>
    <t>REVESTIMENTOS E ACABAMENTOS EM ACM</t>
  </si>
  <si>
    <t>20.1</t>
  </si>
  <si>
    <t>S10709</t>
  </si>
  <si>
    <t>Letreiro em chapa galvanizada L=50cm, sem pintura ou plotagem em adesivo</t>
  </si>
  <si>
    <t>20.2</t>
  </si>
  <si>
    <t>COMP-PLACA-ID-09/25</t>
  </si>
  <si>
    <t>PLACA INDICATIVA EM ACRILICO E= 3MM, COM ADESIVO SOBREPOSTO, DIMENSÕES 0,50X0,12 M, FORNECIMENTO E INSTALAÇÃO.</t>
  </si>
  <si>
    <t>20.3</t>
  </si>
  <si>
    <t>21.03.151</t>
  </si>
  <si>
    <t>SP Obras</t>
  </si>
  <si>
    <t>Revestimento em placa de alumínio composto "ACM", espessura de 4 mm e acabamento em PVDF</t>
  </si>
  <si>
    <t>21</t>
  </si>
  <si>
    <t>MOBILIARIO</t>
  </si>
  <si>
    <t>21.1</t>
  </si>
  <si>
    <t>ED-25562</t>
  </si>
  <si>
    <t>ARMÁRIO SOB BANCADA EM MDF LAMINADO BRANCO FOSCO, FORNECIMENTO INCLUSIVE TODOS ACESSÓRIOS E INSTALAÇÃO</t>
  </si>
  <si>
    <t>21.2</t>
  </si>
  <si>
    <t>COTAÇÃO</t>
  </si>
  <si>
    <t>FORNECIMENTO, FABRICAÇÃO E INSTALAÇÃO DE MOBILIARIO PLANEJADO CONFORME ESPECIFICAÇÕES DE PROJETO DE INTERIORES. - BDI = 25,72</t>
  </si>
  <si>
    <t>UND</t>
  </si>
  <si>
    <t>22</t>
  </si>
  <si>
    <t>INSTALAÇÕES ELÉTRICAS ESTACIONAMENTO</t>
  </si>
  <si>
    <t>22.1</t>
  </si>
  <si>
    <t>22.2</t>
  </si>
  <si>
    <t>COMP-POSTE9M 09/25</t>
  </si>
  <si>
    <t>POSTE CONICO CONTINUO EM ACO GALVANIZADO, RETO, ENGASTADO, 1 PETALA,H = 9 M, DIAMETRO INFERIOR = *145* MM INCLUSIVE LUMINÁRIAS DE LED ILUMINACAO PUBLICA, DE 181 W ATE 239 W, INVOLUCRO EM ALUMINIO OU ACO INOX, INCLUSO FORNECIMENTO E INSTALAÇÃO (UN)</t>
  </si>
  <si>
    <t>22.3</t>
  </si>
  <si>
    <t>S13159</t>
  </si>
  <si>
    <t>Poste balizador para jardim, em alumínio preto, + LED 12 w branco frio St1301 ( Starlumen ou similar)</t>
  </si>
  <si>
    <t>22.4</t>
  </si>
  <si>
    <t>S12807</t>
  </si>
  <si>
    <t>Refletor Slim LED 50W de potência, branco Frio, 6500k, Autovolt, marca G-light ou similar</t>
  </si>
  <si>
    <t>22.5</t>
  </si>
  <si>
    <t>S13594</t>
  </si>
  <si>
    <t>Fita de LED com fonte bivolt, 5m, e = 8mm, 2.700K (luz amarela), tipo cob, g-light ou similar</t>
  </si>
  <si>
    <t>22.6</t>
  </si>
  <si>
    <t>ED-49192</t>
  </si>
  <si>
    <t>CAIXA DE LIGAÇÃO/PASSAGEM EM PVC RÍGIDO PARA ELETRODUTO ROSCÁVEL, DIMENSÃO 4"X2", EMBUTIDA EM ALVENARIA, INCLUSIVE FIXAÇÃO</t>
  </si>
  <si>
    <t>22.7</t>
  </si>
  <si>
    <t>ED-48946</t>
  </si>
  <si>
    <t>CABO ISOLADO DE COBRE FLEXÍVEL, CLASSE 5, ISOLAMENTO TIPO LSHF/ATOX, NÃO HALOGENADO E ANTICHAMA, DIÂMETRO DA SEÇÃO DE 1,5MM2, TEMPERATURA DE TRABALHO 70°C, TENSÃO NOMINAL DE OPERAÇÃO 450/750V</t>
  </si>
  <si>
    <t>22.8</t>
  </si>
  <si>
    <t>ED-48951</t>
  </si>
  <si>
    <t>CABO ISOLADO DE COBRE FLEXÍVEL, CLASSE 5, ISOLAMENTO TIPO LSHF/ATOX, NÃO HALOGENADO E ANTICHAMA, DIÂMETRO DA SEÇÃO DE 2,5MM2, TEMPERATURA DE TRABALHO 70°C, TENSÃO NOMINAL DE OPERAÇÃO 450/750V</t>
  </si>
  <si>
    <t>22.9</t>
  </si>
  <si>
    <t>ED-48971</t>
  </si>
  <si>
    <t>CABO ISOLADO DE COBRE FLEXÍVEL, CLASSE 5, ISOLAMENTO TIPO LSHF/ATOX, NÃO HALOGENADO E ANTICHAMA, DIÂMETRO DA SEÇÃO DE 16MM2, TEMPERATURA DE TRABALHO 70°C, TENSÃO NOMINAL DE OPERAÇÃO 450/750V</t>
  </si>
  <si>
    <t>22.10</t>
  </si>
  <si>
    <t>ED-48981</t>
  </si>
  <si>
    <t>CABO ISOLADO DE COBRE FLEXÍVEL, CLASSE 5, ISOLAMENTO TIPO LSHF/ATOX, NÃO HALOGENADO E ANTICHAMA, DIÂMETRO DA SEÇÃO DE 35MM2, TEMPERATURA DE TRABALHO 70°C, TENSÃO NOMINAL DE OPERAÇÃO 450/750V</t>
  </si>
  <si>
    <t>22.11</t>
  </si>
  <si>
    <t>ED-51056</t>
  </si>
  <si>
    <t>CAIXA DE INSPEÇÃO EM CONCRETO, SEM FUNDO, DIMENSÃO (30X30X30)CM, COM TAMPÃO EM FERRO FUNDIDO, INCLUSIVE ESCAVAÇÃO, REATERRO, LASTRO DE BRITA E TRANSPORTE COM RETIRADA DO MATERIAL ESCAVADO (EM CAÇAMBA)</t>
  </si>
  <si>
    <t>22.12</t>
  </si>
  <si>
    <t>ED-15764</t>
  </si>
  <si>
    <t>CONJUNTO DE UMA (1) PLACA CEGA 4"X2", INCLUSIVE FORNECIMENTO, INSTALAÇÃO, SUPORTE E PLACA</t>
  </si>
  <si>
    <t>22.13</t>
  </si>
  <si>
    <t>101632</t>
  </si>
  <si>
    <t>RELÉ FOTOELÉTRICO PARA COMANDO DE ILUMINAÇÃO EXTERNA 1000 W - FORNECIMENTO E INSTALAÇÃO. AF_02/2025</t>
  </si>
  <si>
    <t>22.14</t>
  </si>
  <si>
    <t>93653</t>
  </si>
  <si>
    <t>DISJUNTOR MONOPOLAR TIPO DIN, CORRENTE NOMINAL DE 10A - FORNECIMENTO E INSTALAÇÃO. AF_07/2025</t>
  </si>
  <si>
    <t>22.15</t>
  </si>
  <si>
    <t>ED-34480</t>
  </si>
  <si>
    <t>DISJUNTOR BIPOLAR TIPO DIN, CORRENTE NOMINAL DE 63A, FORNECIMENTO E INSTALAÇÃO, INCLUSIVE TERMINAL ILHÓS</t>
  </si>
  <si>
    <t>22.16</t>
  </si>
  <si>
    <t>S08490</t>
  </si>
  <si>
    <t>Disjuntor termomagnetico tripolar 100 A, padrão DIN (Europeu - linha branca), 10KA</t>
  </si>
  <si>
    <t>22.17</t>
  </si>
  <si>
    <t>00039470</t>
  </si>
  <si>
    <t>DISPOSITIVO DPS CLASSE II, 1 POLO, TENSAO MAXIMA DE 275 V, CORRENTE MAXIMA DE *30* KA (TIPO AC)</t>
  </si>
  <si>
    <t>22.18</t>
  </si>
  <si>
    <t>97667</t>
  </si>
  <si>
    <t>ELETRODUTO FLEXÍVEL CORRUGADO, PEAD, DN 50 (1 1/2"), PARA REDE ENTERRADA DE DISTRIBUIÇÃO DE ENERGIA ELÉTRICA - FORNECIMENTO E INSTALAÇÃO. AF_12/2021</t>
  </si>
  <si>
    <t>22.19</t>
  </si>
  <si>
    <t>91860</t>
  </si>
  <si>
    <t>ELETRODUTO FLEXÍVEL CORRUGADO, PEAD, DN 40 MM (1 1/4"), PARA CIRCUITOS TERMINAIS, INSTALADO EM PAREDE - FORNECIMENTO E INSTALAÇÃO. AF_03/2023</t>
  </si>
  <si>
    <t>22.20</t>
  </si>
  <si>
    <t>ED-17952</t>
  </si>
  <si>
    <t>ELETRODUTO FLEXÍVEL CORRUGADO, PVC, ANTI-CHAMA, DN 25MM (3/4"), APLICADO EM ALVENARIA, EXCLUSIVE RASGO</t>
  </si>
  <si>
    <t>22.21</t>
  </si>
  <si>
    <t>ED-14197</t>
  </si>
  <si>
    <t>QUADRO DE DISTRIBUIÇÃO DE EMBUTIR EM CHAPA, PARA 44 DISJUNTORES DIN, INCLUSIVE BARRAMENTOS NEUTRO/TERRA E BARRAMENTO TRIFÁSICO DE 100A</t>
  </si>
  <si>
    <t>22.22</t>
  </si>
  <si>
    <t>23</t>
  </si>
  <si>
    <t>INTALAÇÕES ELÉTRICAS REFORMA</t>
  </si>
  <si>
    <t>23.1</t>
  </si>
  <si>
    <t>S00819</t>
  </si>
  <si>
    <t>Fornecimento e instalação de ventilador comercial de teto com 4 pás</t>
  </si>
  <si>
    <t>23.2</t>
  </si>
  <si>
    <t>S00810</t>
  </si>
  <si>
    <t>Ventilador de teto conjugado c/lâmpada compacta</t>
  </si>
  <si>
    <t>23.3</t>
  </si>
  <si>
    <t>23.4</t>
  </si>
  <si>
    <t>ED-49308</t>
  </si>
  <si>
    <t>ELETRODUTO DE PVC RÍGIDO ROSCÁVEL, DIÂMETRO DE 20MM (3/4"), INCLUSIVE ACESSÓRIOS PARA FIXAÇÃO E CONEXÕES</t>
  </si>
  <si>
    <t>23.5</t>
  </si>
  <si>
    <t>ED-49189</t>
  </si>
  <si>
    <t>CAIXA DE LIGAÇÃO/PASSAGEM EM PVC RÍGIDO PARA ELETRODUTO, OCTOGONAL COM FUNDO MÓVEL, DIMENSÃO 4"X4", EMBUTIDA EM LAJE, INCLUSIVE FIXAÇÃO</t>
  </si>
  <si>
    <t>23.6</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</si>
  <si>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</si>
  <si>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</si>
  <si>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23.7</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</si>
  <si>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</si>
  <si>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</si>
  <si>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23.8</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</si>
  <si>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</si>
  <si>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</si>
  <si>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23.9</t>
  </si>
  <si>
    <t>ED-27080</t>
  </si>
  <si>
    <t>LUMINÁRIA COMERCIAL COM ALETAS DE EMBUTIR COMPLETA, PARA DUAS (2) LÂMPADAS TUBULARES LED 2X9W-ØT8, TEMPERATURA DA COR 6500K, FORNECIMENTO E INSTALAÇÃO, INCLUSIVE BASE E LÂMPADA</t>
  </si>
  <si>
    <t>23.10</t>
  </si>
  <si>
    <t>ED-27086</t>
  </si>
  <si>
    <t>LUMINÁRIA COMERCIAL COM ALETAS DE SOBREPOR COMPLETA, PARA DUAS (2) LÂMPADAS TUBULARES LED 2X9W-ØT8, TEMPERATURA DA COR 6500K, FORNECIMENTO E INSTALAÇÃO, INCLUSIVE BASE E LÂMPADA</t>
  </si>
  <si>
    <t>23.11</t>
  </si>
  <si>
    <t>103782</t>
  </si>
  <si>
    <t>LUMINÁRIA TIPO PLAFON CIRCULAR, DE SOBREPOR, COM LED DE 12/13 W - FORNECIMENTO E INSTALAÇÃO. AF_09/2024</t>
  </si>
  <si>
    <t>24</t>
  </si>
  <si>
    <t>PSCIP</t>
  </si>
  <si>
    <t>24.1</t>
  </si>
  <si>
    <t>ED-50201</t>
  </si>
  <si>
    <t>PLACA FOTOLUMINESCENTE PARA SINALIZAÇÃO DE EMERGÊNCIA, TIPO "S2", DIMENSÃO (380X190)MM, INCLUSIVE FIXAÇÃO</t>
  </si>
  <si>
    <t>24.2</t>
  </si>
  <si>
    <t>ED-29400</t>
  </si>
  <si>
    <t>PLACA FOTOLUMINESCENTE PARA SINALIZAÇÃO DE EMERGÊNCIA, TIPO "S3", DIMENSÃO (380X190)MM, INCLUSIVE FIXAÇÃO</t>
  </si>
  <si>
    <t>24.3</t>
  </si>
  <si>
    <t>ED-50205</t>
  </si>
  <si>
    <t>PLACA FOTOLUMINESCENTE PARA SINALIZAÇÃO DE EMERGÊNCIA, TIPO "S12", DIMENSÃO (380X190)MM, INCLUSIVE FIXAÇÃO</t>
  </si>
  <si>
    <t>24.4</t>
  </si>
  <si>
    <t>ED-32246</t>
  </si>
  <si>
    <t>PLACA FOTOLUMINESCENTE PARA SINALIZAÇÃO DE EMERGÊNCIA, TIPO "M1", DIMENSÃO (400X600)MM, INCLUSIVE FIXAÇÃO</t>
  </si>
  <si>
    <t>24.5</t>
  </si>
  <si>
    <t>ED-32250</t>
  </si>
  <si>
    <t>PLACA FOTOLUMINESCENTE PARA SINALIZAÇÃO DE EMERGÊNCIA, TIPO "M7", DIMENSÃO (380X190)MM, INCLUSIVE FIXAÇÃO</t>
  </si>
  <si>
    <t>24.6</t>
  </si>
  <si>
    <t>ED-50193</t>
  </si>
  <si>
    <t>EXTINTOR DE INCÊNDIO TIPO PÓ QUÍMICO 2-A:20-B:C, CAPACIDADE 6 KG</t>
  </si>
  <si>
    <t>U</t>
  </si>
  <si>
    <t>24.7</t>
  </si>
  <si>
    <t>ED-50199</t>
  </si>
  <si>
    <t>PLACA FOTOLUMINESCENTE PARA SINALIZAÇÃO DE EMERGÊNCIA, TIPO "E5", DIMENSÃO (300X300)MM, INCLUSIVE FIXAÇÃO</t>
  </si>
  <si>
    <t>24.8</t>
  </si>
  <si>
    <t>ED-26989</t>
  </si>
  <si>
    <t>LUMINÁRIA DE EMERGÊNCIA AUTÔNOMA, TIPO LED POTÊNCIA TOTAL DE 2W, FORNECIMENTO E INSTALAÇÃO</t>
  </si>
  <si>
    <t>24.9</t>
  </si>
  <si>
    <t>VALOR BDI TOTAL:</t>
  </si>
  <si>
    <t>VALOR ORÇAMENTO:</t>
  </si>
  <si>
    <t>VALOR TOTAL:</t>
  </si>
  <si>
    <t>LUCAS DE MACEDO PEREIRA</t>
  </si>
  <si>
    <t>HERCULES VANDY DURÃES DA FONSECA</t>
  </si>
  <si>
    <t>ENGENHEIRO CIVIL -  CREA: 197.837/D - MG</t>
  </si>
  <si>
    <t>PREFEITO MUNICIPAL DE LAGOA DOS PATOS-MG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</si>
</sst>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R\$\ #,##0.00"/>
  </numFmts>
  <fonts count="6" x14ac:knownFonts="1">
    <font>
      <sz val="11"/>
      <color theme="1"/>
      <name val="Calibri"/>
      <family val="2"/>
      <scheme val="minor"/>
    </font>
    <font>
      <sz val="9"/>
      <color theme="1"/>
      <name val="Arial"/>
      <family val="2"/>
    </font>
    <font>
      <b/>
      <sz val="9"/>
      <color rgb="FF000000"/>
      <name val="Arial"/>
      <family val="2"/>
    </font>
    <font>
      <sz val="9"/>
      <color rgb="FF000000"/>
      <name val="Arial"/>
      <family val="2"/>
    </font>
    <font>
      <b/>
      <sz val="9"/>
      <color theme="1"/>
      <name val="Arial"/>
      <family val="2"/>
    </font>
    <font>
      <b/>
      <sz val="9"/>
      <color theme="0"/>
      <name val="Arial"/>
      <family val="2"/>
    </font>
  </fonts>
  <fills count="15">
    <fill>
      <patternFill patternType="none"/>
    </fill>
    <fill>
      <patternFill patternType="gray125"/>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DDDDDD"/>
      </patternFill>
    </fill>
    <fill>
      <patternFill patternType="none"/>
    </fill>
    <fill>
      <patternFill patternType="none"/>
    </fill>
    <fill>
      <patternFill patternType="solid">
        <fgColor rgb="FF92D050"/>
        <bgColor indexed="64"/>
      </patternFill>
    </fill>
    <fill>
      <patternFill patternType="solid">
        <fgColor theme="0" tint="-0.249977111117893"/>
        <bgColor indexed="64"/>
      </patternFill>
    </fill>
    <fill>
      <patternFill patternType="solid">
        <fgColor theme="1"/>
        <bgColor indexed="64"/>
      </patternFill>
    </fill>
  </fills>
  <borders count="14">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s>
  <cellStyleXfs count="1">
    <xf numFmtId="0" fontId="0" fillId="0" borderId="0"/>
  </cellStyleXfs>
  <cellXfs count="39">
    <xf numFmtId="0" fontId="0" fillId="0" borderId="0" xfId="0"/>
    <xf numFmtId="0" fontId="1" fillId="0" borderId="0" xfId="0" applyFont="1"/>
    <xf numFmtId="164" fontId="2" fillId="4" borderId="2" xfId="0" applyNumberFormat="1" applyFont="1" applyFill="1" applyBorder="1" applyAlignment="1">
      <alignment horizontal="right" vertical="center" wrapText="1"/>
    </xf>
    <xf numFmtId="0" fontId="3" fillId="5" borderId="2" xfId="0" applyFont="1" applyFill="1" applyBorder="1" applyAlignment="1">
      <alignment horizontal="left" vertical="center" wrapText="1"/>
    </xf>
    <xf numFmtId="0" fontId="3" fillId="6" borderId="2" xfId="0" applyFont="1" applyFill="1" applyBorder="1" applyAlignment="1">
      <alignment horizontal="center" vertical="center" wrapText="1"/>
    </xf>
    <xf numFmtId="4" fontId="3" fillId="7" borderId="2" xfId="0" applyNumberFormat="1" applyFont="1" applyFill="1" applyBorder="1" applyAlignment="1">
      <alignment horizontal="right" vertical="center" wrapText="1"/>
    </xf>
    <xf numFmtId="164" fontId="3" fillId="8" borderId="2" xfId="0" applyNumberFormat="1" applyFont="1" applyFill="1" applyBorder="1" applyAlignment="1">
      <alignment horizontal="right" vertical="center" wrapText="1"/>
    </xf>
    <xf numFmtId="0" fontId="1" fillId="0" borderId="8" xfId="0" applyFont="1" applyBorder="1"/>
    <xf numFmtId="0" fontId="2" fillId="3" borderId="12" xfId="0" applyFont="1" applyFill="1" applyBorder="1" applyAlignment="1">
      <alignment horizontal="left" vertical="center" wrapText="1"/>
    </xf>
    <xf numFmtId="164" fontId="2" fillId="4" borderId="13" xfId="0" applyNumberFormat="1" applyFont="1" applyFill="1" applyBorder="1" applyAlignment="1">
      <alignment horizontal="right" vertical="center" wrapText="1"/>
    </xf>
    <xf numFmtId="0" fontId="3" fillId="5" borderId="12" xfId="0" applyFont="1" applyFill="1" applyBorder="1" applyAlignment="1">
      <alignment horizontal="left" vertical="center" wrapText="1"/>
    </xf>
    <xf numFmtId="164" fontId="3" fillId="8" borderId="13" xfId="0" applyNumberFormat="1" applyFont="1" applyFill="1" applyBorder="1" applyAlignment="1">
      <alignment horizontal="right" vertical="center" wrapText="1"/>
    </xf>
    <xf numFmtId="0" fontId="1" fillId="10" borderId="3" xfId="0" applyFont="1" applyFill="1" applyBorder="1" applyAlignment="1" applyProtection="1">
      <alignment wrapText="1"/>
      <protection locked="0"/>
    </xf>
    <xf numFmtId="0" fontId="1" fillId="10" borderId="1" xfId="0" applyFont="1" applyFill="1" applyBorder="1" applyAlignment="1" applyProtection="1">
      <alignment wrapText="1"/>
      <protection locked="0"/>
    </xf>
    <xf numFmtId="164" fontId="2" fillId="12" borderId="13" xfId="0" applyNumberFormat="1" applyFont="1" applyFill="1" applyBorder="1" applyAlignment="1">
      <alignment horizontal="right" vertical="center" wrapText="1"/>
    </xf>
    <xf numFmtId="0" fontId="1" fillId="0" borderId="3" xfId="0" applyFont="1" applyBorder="1"/>
    <xf numFmtId="0" fontId="1" fillId="0" borderId="1" xfId="0" applyFont="1" applyBorder="1"/>
    <xf numFmtId="0" fontId="1" fillId="0" borderId="4" xfId="0" applyFont="1" applyBorder="1"/>
    <xf numFmtId="0" fontId="1" fillId="0" borderId="5" xfId="0" applyFont="1" applyBorder="1"/>
    <xf numFmtId="0" fontId="1" fillId="0" borderId="6" xfId="0" applyFont="1" applyBorder="1"/>
    <xf numFmtId="0" fontId="1" fillId="0" borderId="7" xfId="0" applyFont="1" applyBorder="1"/>
    <xf numFmtId="0" fontId="2" fillId="13" borderId="12" xfId="0" applyFont="1" applyFill="1" applyBorder="1" applyAlignment="1">
      <alignment horizontal="left" vertical="center" wrapText="1"/>
    </xf>
    <xf numFmtId="164" fontId="2" fillId="13" borderId="13" xfId="0" applyNumberFormat="1" applyFont="1" applyFill="1" applyBorder="1" applyAlignment="1">
      <alignment horizontal="right" vertical="center" wrapText="1"/>
    </xf>
    <xf numFmtId="0" fontId="5" fillId="14" borderId="12" xfId="0" applyFont="1" applyFill="1" applyBorder="1" applyAlignment="1">
      <alignment horizontal="center" vertical="center" wrapText="1"/>
    </xf>
    <xf numFmtId="0" fontId="5" fillId="14" borderId="2" xfId="0" applyFont="1" applyFill="1" applyBorder="1" applyAlignment="1">
      <alignment horizontal="center" vertical="center" wrapText="1"/>
    </xf>
    <xf numFmtId="0" fontId="5" fillId="14" borderId="13" xfId="0" applyFont="1" applyFill="1" applyBorder="1" applyAlignment="1">
      <alignment horizontal="center" vertical="center" wrapText="1"/>
    </xf>
    <xf numFmtId="0" fontId="1" fillId="13" borderId="0" xfId="0" applyFont="1" applyFill="1"/>
    <xf numFmtId="0" fontId="1" fillId="0" borderId="8" xfId="0" applyFont="1" applyBorder="1" applyAlignment="1">
      <alignment horizontal="center"/>
    </xf>
    <xf numFmtId="0" fontId="4" fillId="0" borderId="1" xfId="0" applyFont="1" applyBorder="1" applyAlignment="1">
      <alignment horizontal="center"/>
    </xf>
    <xf numFmtId="0" fontId="1" fillId="0" borderId="1" xfId="0" applyFont="1" applyBorder="1" applyAlignment="1">
      <alignment horizontal="center"/>
    </xf>
    <xf numFmtId="0" fontId="2" fillId="11" borderId="2" xfId="0" applyFont="1" applyFill="1" applyBorder="1" applyAlignment="1">
      <alignment horizontal="right" vertical="center" wrapText="1"/>
    </xf>
    <xf numFmtId="0" fontId="2" fillId="13" borderId="2" xfId="0" applyFont="1" applyFill="1" applyBorder="1" applyAlignment="1">
      <alignment horizontal="left" vertical="center" wrapText="1"/>
    </xf>
    <xf numFmtId="0" fontId="2" fillId="3" borderId="2" xfId="0" applyFont="1" applyFill="1" applyBorder="1" applyAlignment="1">
      <alignment horizontal="left" vertical="center" wrapText="1"/>
    </xf>
    <xf numFmtId="0" fontId="2" fillId="9" borderId="12" xfId="0" applyFont="1" applyFill="1" applyBorder="1" applyAlignment="1">
      <alignment horizontal="center" vertical="center" wrapText="1"/>
    </xf>
    <xf numFmtId="0" fontId="2" fillId="9" borderId="2" xfId="0" applyFont="1" applyFill="1" applyBorder="1" applyAlignment="1">
      <alignment horizontal="center" vertical="center" wrapText="1"/>
    </xf>
    <xf numFmtId="0" fontId="2" fillId="9" borderId="13" xfId="0" applyFont="1" applyFill="1" applyBorder="1" applyAlignment="1">
      <alignment horizontal="center" vertical="center" wrapText="1"/>
    </xf>
    <xf numFmtId="0" fontId="1" fillId="2" borderId="9" xfId="0" applyFont="1" applyFill="1" applyBorder="1" applyAlignment="1" applyProtection="1">
      <alignment wrapText="1"/>
      <protection locked="0"/>
    </xf>
    <xf numFmtId="0" fontId="1" fillId="2" borderId="10" xfId="0" applyFont="1" applyFill="1" applyBorder="1" applyAlignment="1" applyProtection="1">
      <alignment wrapText="1"/>
      <protection locked="0"/>
    </xf>
    <xf numFmtId="0" fontId="1" fillId="2" borderId="11" xfId="0" applyFont="1" applyFill="1" applyBorder="1" applyAlignment="1" applyProtection="1">
      <alignment wrapText="1"/>
      <protection locked="0"/>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9585</xdr:colOff>
      <xdr:row>1</xdr:row>
      <xdr:rowOff>0</xdr:rowOff>
    </xdr:to>
    <xdr:pic>
      <xdr:nvPicPr>
        <xdr:cNvPr id="4" name="Picture">
          <a:extLst>
            <a:ext uri="{FF2B5EF4-FFF2-40B4-BE49-F238E27FC236}">
              <a16:creationId xmlns:a16="http://schemas.microsoft.com/office/drawing/2014/main" id="{8CB64A39-17DA-452C-958E-5F4A505BB586}"/>
            </a:ext>
          </a:extLst>
        </xdr:cNvPr>
        <xdr:cNvPicPr/>
      </xdr:nvPicPr>
      <xdr:blipFill>
        <a:blip xmlns:r="http://schemas.openxmlformats.org/officeDocument/2006/relationships" r:embed="rId1"/>
        <a:srcRect/>
        <a:stretch>
          <a:fillRect/>
        </a:stretch>
      </xdr:blipFill>
      <xdr:spPr>
        <a:xfrm>
          <a:off x="0" y="0"/>
          <a:ext cx="10466717" cy="1639019"/>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pageSetUpPr fitToPage="1"/>
  </sheetPr>
  <dimension ref="A1:K320"/>
  <sheetViews>
    <sheetView showGridLines="0" tabSelected="1" view="pageBreakPreview" topLeftCell="A254" zoomScaleNormal="100" zoomScaleSheetLayoutView="100" workbookViewId="0">
      <selection activeCell="D313" sqref="D313"/>
    </sheetView>
  </sheetViews>
  <sheetFormatPr defaultColWidth="9" defaultRowHeight="12" x14ac:dyDescent="0.2"/>
  <cols>
    <col min="1" max="1" width="7.42578125" style="1" customWidth="1"/>
    <col min="2" max="2" width="10.85546875" style="1" customWidth="1"/>
    <col min="3" max="3" width="10" style="1" customWidth="1"/>
    <col min="4" max="4" width="57.85546875" style="1" bestFit="1"/>
    <col min="5" max="5" width="7.140625" style="1" customWidth="1"/>
    <col min="6" max="6" width="8.85546875" style="1" customWidth="1"/>
    <col min="7" max="7" width="19.28515625" style="1" customWidth="1"/>
    <col min="8" max="8" width="14.5703125" style="1" customWidth="1"/>
    <col min="9" max="9" width="15.42578125" style="1" customWidth="1"/>
    <col min="10" max="10" width="9" style="1"/>
    <col min="11" max="11" width="12" style="1" bestFit="1" customWidth="1"/>
    <col min="12" max="16384" width="9" style="1"/>
  </cols>
  <sheetData>
    <row r="1" spans="1:9" ht="129.19999999999999" customHeight="1" x14ac:dyDescent="0.2">
      <c r="A1" s="36"/>
      <c r="B1" s="37"/>
      <c r="C1" s="37"/>
      <c r="D1" s="37"/>
      <c r="E1" s="37"/>
      <c r="F1" s="37"/>
      <c r="G1" s="37"/>
      <c r="H1" s="37"/>
      <c r="I1" s="38"/>
    </row>
    <row r="2" spans="1:9" ht="28.5" customHeight="1" x14ac:dyDescent="0.2">
      <c r="A2" s="23" t="s">
        <v>0</v>
      </c>
      <c r="B2" s="24" t="s">
        <v>1</v>
      </c>
      <c r="C2" s="24" t="s">
        <v>2</v>
      </c>
      <c r="D2" s="24" t="s">
        <v>3</v>
      </c>
      <c r="E2" s="24" t="s">
        <v>4</v>
      </c>
      <c r="F2" s="24" t="s">
        <v>5</v>
      </c>
      <c r="G2" s="24" t="s">
        <v>6</v>
      </c>
      <c r="H2" s="24" t="s">
        <v>7</v>
      </c>
      <c r="I2" s="25" t="s">
        <v>8</v>
      </c>
    </row>
    <row r="3" spans="1:9" ht="20.100000000000001" customHeight="1" x14ac:dyDescent="0.2">
      <c r="A3" s="21" t="s">
        <v>9</v>
      </c>
      <c r="B3" s="31" t="s">
        <v>10</v>
      </c>
      <c r="C3" s="31"/>
      <c r="D3" s="31"/>
      <c r="E3" s="31"/>
      <c r="F3" s="31"/>
      <c r="G3" s="31"/>
      <c r="H3" s="31"/>
      <c r="I3" s="22">
        <f>ROUND(SUM(I4:I5),2)</f>
        <v>59742.7</v>
      </c>
    </row>
    <row r="4" spans="1:9" ht="72" x14ac:dyDescent="0.2">
      <c r="A4" s="10" t="s">
        <v>11</v>
      </c>
      <c r="B4" s="4" t="s">
        <v>12</v>
      </c>
      <c r="C4" s="4" t="s">
        <v>13</v>
      </c>
      <c r="D4" s="3" t="s">
        <v>14</v>
      </c>
      <c r="E4" s="4" t="s">
        <v>15</v>
      </c>
      <c r="F4" s="5">
        <v>1</v>
      </c>
      <c r="G4" s="6">
        <v>1130.67</v>
      </c>
      <c r="H4" s="6">
        <f>ROUND(G4 * ROUND(1 + (29.71/100),4),2)</f>
        <v>1466.59</v>
      </c>
      <c r="I4" s="11">
        <f>ROUND(F4*H4,2)</f>
        <v>1466.59</v>
      </c>
    </row>
    <row r="5" spans="1:9" ht="36" x14ac:dyDescent="0.2">
      <c r="A5" s="10" t="s">
        <v>16</v>
      </c>
      <c r="B5" s="4" t="s">
        <v>17</v>
      </c>
      <c r="C5" s="4" t="s">
        <v>18</v>
      </c>
      <c r="D5" s="3" t="s">
        <v>19</v>
      </c>
      <c r="E5" s="4" t="s">
        <v>20</v>
      </c>
      <c r="F5" s="5">
        <v>1</v>
      </c>
      <c r="G5" s="6">
        <v>44928</v>
      </c>
      <c r="H5" s="6">
        <f>ROUND(G5 * ROUND(1 + (29.71/100),4),2)</f>
        <v>58276.11</v>
      </c>
      <c r="I5" s="11">
        <f>ROUND(F5*H5,2)</f>
        <v>58276.11</v>
      </c>
    </row>
    <row r="6" spans="1:9" s="26" customFormat="1" ht="20.100000000000001" customHeight="1" x14ac:dyDescent="0.2">
      <c r="A6" s="21" t="s">
        <v>21</v>
      </c>
      <c r="B6" s="31" t="s">
        <v>22</v>
      </c>
      <c r="C6" s="31"/>
      <c r="D6" s="31"/>
      <c r="E6" s="31"/>
      <c r="F6" s="31"/>
      <c r="G6" s="31"/>
      <c r="H6" s="31"/>
      <c r="I6" s="22">
        <f>ROUND(SUM(I7:I18),2)</f>
        <v>15686.49</v>
      </c>
    </row>
    <row r="7" spans="1:9" ht="24" x14ac:dyDescent="0.2">
      <c r="A7" s="10" t="s">
        <v>23</v>
      </c>
      <c r="B7" s="4" t="s">
        <v>24</v>
      </c>
      <c r="C7" s="4" t="s">
        <v>25</v>
      </c>
      <c r="D7" s="3" t="s">
        <v>26</v>
      </c>
      <c r="E7" s="4" t="s">
        <v>27</v>
      </c>
      <c r="F7" s="5">
        <v>11.45</v>
      </c>
      <c r="G7" s="6">
        <v>56.05</v>
      </c>
      <c r="H7" s="6">
        <f t="shared" ref="H7:H18" si="0">ROUND(G7 * ROUND(1 + (29.71/100),4),2)</f>
        <v>72.7</v>
      </c>
      <c r="I7" s="11">
        <f>ROUND(F7*H7,2)</f>
        <v>832.42</v>
      </c>
    </row>
    <row r="8" spans="1:9" ht="24" x14ac:dyDescent="0.2">
      <c r="A8" s="10" t="s">
        <v>28</v>
      </c>
      <c r="B8" s="4" t="s">
        <v>29</v>
      </c>
      <c r="C8" s="4" t="s">
        <v>25</v>
      </c>
      <c r="D8" s="3" t="s">
        <v>30</v>
      </c>
      <c r="E8" s="4" t="s">
        <v>31</v>
      </c>
      <c r="F8" s="5">
        <v>269.56</v>
      </c>
      <c r="G8" s="6">
        <v>23.15</v>
      </c>
      <c r="H8" s="6">
        <f t="shared" si="0"/>
        <v>30.03</v>
      </c>
      <c r="I8" s="11">
        <f t="shared" ref="I8:I30" si="1">ROUND(F8*H8,2)</f>
        <v>8094.89</v>
      </c>
    </row>
    <row r="9" spans="1:9" ht="36" x14ac:dyDescent="0.2">
      <c r="A9" s="10" t="s">
        <v>32</v>
      </c>
      <c r="B9" s="4" t="s">
        <v>33</v>
      </c>
      <c r="C9" s="4" t="s">
        <v>25</v>
      </c>
      <c r="D9" s="3" t="s">
        <v>34</v>
      </c>
      <c r="E9" s="4" t="s">
        <v>27</v>
      </c>
      <c r="F9" s="5">
        <v>8.52</v>
      </c>
      <c r="G9" s="6">
        <v>108.77</v>
      </c>
      <c r="H9" s="6">
        <f t="shared" si="0"/>
        <v>141.09</v>
      </c>
      <c r="I9" s="11">
        <f t="shared" si="1"/>
        <v>1202.0899999999999</v>
      </c>
    </row>
    <row r="10" spans="1:9" ht="24" x14ac:dyDescent="0.2">
      <c r="A10" s="10" t="s">
        <v>35</v>
      </c>
      <c r="B10" s="4" t="s">
        <v>36</v>
      </c>
      <c r="C10" s="4" t="s">
        <v>25</v>
      </c>
      <c r="D10" s="3" t="s">
        <v>37</v>
      </c>
      <c r="E10" s="4" t="s">
        <v>31</v>
      </c>
      <c r="F10" s="5">
        <v>40.590000000000003</v>
      </c>
      <c r="G10" s="6">
        <v>9.5299999999999994</v>
      </c>
      <c r="H10" s="6">
        <f t="shared" si="0"/>
        <v>12.36</v>
      </c>
      <c r="I10" s="11">
        <f t="shared" si="1"/>
        <v>501.69</v>
      </c>
    </row>
    <row r="11" spans="1:9" ht="24" x14ac:dyDescent="0.2">
      <c r="A11" s="10" t="s">
        <v>38</v>
      </c>
      <c r="B11" s="4" t="s">
        <v>39</v>
      </c>
      <c r="C11" s="4" t="s">
        <v>25</v>
      </c>
      <c r="D11" s="3" t="s">
        <v>40</v>
      </c>
      <c r="E11" s="4" t="s">
        <v>31</v>
      </c>
      <c r="F11" s="5">
        <v>48.93</v>
      </c>
      <c r="G11" s="6">
        <v>24.62</v>
      </c>
      <c r="H11" s="6">
        <f t="shared" si="0"/>
        <v>31.93</v>
      </c>
      <c r="I11" s="11">
        <f t="shared" si="1"/>
        <v>1562.33</v>
      </c>
    </row>
    <row r="12" spans="1:9" ht="24" x14ac:dyDescent="0.2">
      <c r="A12" s="10" t="s">
        <v>41</v>
      </c>
      <c r="B12" s="4" t="s">
        <v>42</v>
      </c>
      <c r="C12" s="4" t="s">
        <v>25</v>
      </c>
      <c r="D12" s="3" t="s">
        <v>43</v>
      </c>
      <c r="E12" s="4" t="s">
        <v>44</v>
      </c>
      <c r="F12" s="5">
        <v>39</v>
      </c>
      <c r="G12" s="6">
        <v>12.59</v>
      </c>
      <c r="H12" s="6">
        <f t="shared" si="0"/>
        <v>16.329999999999998</v>
      </c>
      <c r="I12" s="11">
        <f t="shared" si="1"/>
        <v>636.87</v>
      </c>
    </row>
    <row r="13" spans="1:9" ht="24" x14ac:dyDescent="0.2">
      <c r="A13" s="10" t="s">
        <v>45</v>
      </c>
      <c r="B13" s="4" t="s">
        <v>46</v>
      </c>
      <c r="C13" s="4" t="s">
        <v>25</v>
      </c>
      <c r="D13" s="3" t="s">
        <v>47</v>
      </c>
      <c r="E13" s="4" t="s">
        <v>44</v>
      </c>
      <c r="F13" s="5">
        <v>107</v>
      </c>
      <c r="G13" s="6">
        <v>9.18</v>
      </c>
      <c r="H13" s="6">
        <f t="shared" si="0"/>
        <v>11.91</v>
      </c>
      <c r="I13" s="11">
        <f t="shared" si="1"/>
        <v>1274.3699999999999</v>
      </c>
    </row>
    <row r="14" spans="1:9" ht="36" x14ac:dyDescent="0.2">
      <c r="A14" s="10" t="s">
        <v>48</v>
      </c>
      <c r="B14" s="4" t="s">
        <v>49</v>
      </c>
      <c r="C14" s="4" t="s">
        <v>25</v>
      </c>
      <c r="D14" s="3" t="s">
        <v>50</v>
      </c>
      <c r="E14" s="4" t="s">
        <v>51</v>
      </c>
      <c r="F14" s="5">
        <v>13.23</v>
      </c>
      <c r="G14" s="6">
        <v>8.92</v>
      </c>
      <c r="H14" s="6">
        <f t="shared" si="0"/>
        <v>11.57</v>
      </c>
      <c r="I14" s="11">
        <f t="shared" si="1"/>
        <v>153.07</v>
      </c>
    </row>
    <row r="15" spans="1:9" ht="24" x14ac:dyDescent="0.2">
      <c r="A15" s="10" t="s">
        <v>52</v>
      </c>
      <c r="B15" s="4" t="s">
        <v>53</v>
      </c>
      <c r="C15" s="4" t="s">
        <v>25</v>
      </c>
      <c r="D15" s="3" t="s">
        <v>54</v>
      </c>
      <c r="E15" s="4" t="s">
        <v>51</v>
      </c>
      <c r="F15" s="5">
        <v>13.23</v>
      </c>
      <c r="G15" s="6">
        <v>0.5</v>
      </c>
      <c r="H15" s="6">
        <f t="shared" si="0"/>
        <v>0.65</v>
      </c>
      <c r="I15" s="11">
        <f t="shared" si="1"/>
        <v>8.6</v>
      </c>
    </row>
    <row r="16" spans="1:9" ht="24" x14ac:dyDescent="0.2">
      <c r="A16" s="10" t="s">
        <v>55</v>
      </c>
      <c r="B16" s="4" t="s">
        <v>56</v>
      </c>
      <c r="C16" s="4" t="s">
        <v>57</v>
      </c>
      <c r="D16" s="3" t="s">
        <v>58</v>
      </c>
      <c r="E16" s="4" t="s">
        <v>31</v>
      </c>
      <c r="F16" s="5">
        <v>20.22</v>
      </c>
      <c r="G16" s="6">
        <v>42.36</v>
      </c>
      <c r="H16" s="6">
        <f t="shared" si="0"/>
        <v>54.95</v>
      </c>
      <c r="I16" s="11">
        <f t="shared" si="1"/>
        <v>1111.0899999999999</v>
      </c>
    </row>
    <row r="17" spans="1:9" ht="36" x14ac:dyDescent="0.2">
      <c r="A17" s="10" t="s">
        <v>59</v>
      </c>
      <c r="B17" s="4" t="s">
        <v>60</v>
      </c>
      <c r="C17" s="4" t="s">
        <v>13</v>
      </c>
      <c r="D17" s="3" t="s">
        <v>61</v>
      </c>
      <c r="E17" s="4" t="s">
        <v>62</v>
      </c>
      <c r="F17" s="5">
        <v>6.2</v>
      </c>
      <c r="G17" s="6">
        <v>7.38</v>
      </c>
      <c r="H17" s="6">
        <f t="shared" si="0"/>
        <v>9.57</v>
      </c>
      <c r="I17" s="11">
        <f t="shared" si="1"/>
        <v>59.33</v>
      </c>
    </row>
    <row r="18" spans="1:9" ht="36" x14ac:dyDescent="0.2">
      <c r="A18" s="10" t="s">
        <v>63</v>
      </c>
      <c r="B18" s="4" t="s">
        <v>64</v>
      </c>
      <c r="C18" s="4" t="s">
        <v>18</v>
      </c>
      <c r="D18" s="3" t="s">
        <v>65</v>
      </c>
      <c r="E18" s="4" t="s">
        <v>62</v>
      </c>
      <c r="F18" s="5">
        <v>9.93</v>
      </c>
      <c r="G18" s="6">
        <v>19.39</v>
      </c>
      <c r="H18" s="6">
        <f t="shared" si="0"/>
        <v>25.15</v>
      </c>
      <c r="I18" s="11">
        <f t="shared" si="1"/>
        <v>249.74</v>
      </c>
    </row>
    <row r="19" spans="1:9" s="26" customFormat="1" ht="20.100000000000001" customHeight="1" x14ac:dyDescent="0.2">
      <c r="A19" s="21" t="s">
        <v>66</v>
      </c>
      <c r="B19" s="31" t="s">
        <v>67</v>
      </c>
      <c r="C19" s="31"/>
      <c r="D19" s="31"/>
      <c r="E19" s="31"/>
      <c r="F19" s="31"/>
      <c r="G19" s="31"/>
      <c r="H19" s="31"/>
      <c r="I19" s="22">
        <f>ROUND(SUM(I20:I24),2)</f>
        <v>16983.759999999998</v>
      </c>
    </row>
    <row r="20" spans="1:9" ht="36" x14ac:dyDescent="0.2">
      <c r="A20" s="10" t="s">
        <v>68</v>
      </c>
      <c r="B20" s="4" t="s">
        <v>69</v>
      </c>
      <c r="C20" s="4" t="s">
        <v>13</v>
      </c>
      <c r="D20" s="3" t="s">
        <v>70</v>
      </c>
      <c r="E20" s="4" t="s">
        <v>62</v>
      </c>
      <c r="F20" s="5">
        <v>14.36</v>
      </c>
      <c r="G20" s="6">
        <v>56.34</v>
      </c>
      <c r="H20" s="6">
        <f t="shared" ref="H20:H24" si="2">ROUND(G20 * ROUND(1 + (29.71/100),4),2)</f>
        <v>73.08</v>
      </c>
      <c r="I20" s="11">
        <f t="shared" si="1"/>
        <v>1049.43</v>
      </c>
    </row>
    <row r="21" spans="1:9" ht="36" x14ac:dyDescent="0.2">
      <c r="A21" s="10" t="s">
        <v>71</v>
      </c>
      <c r="B21" s="4" t="s">
        <v>72</v>
      </c>
      <c r="C21" s="4" t="s">
        <v>13</v>
      </c>
      <c r="D21" s="3" t="s">
        <v>73</v>
      </c>
      <c r="E21" s="4" t="s">
        <v>62</v>
      </c>
      <c r="F21" s="5">
        <v>33.880000000000003</v>
      </c>
      <c r="G21" s="6">
        <v>67.81</v>
      </c>
      <c r="H21" s="6">
        <f t="shared" si="2"/>
        <v>87.96</v>
      </c>
      <c r="I21" s="11">
        <f t="shared" si="1"/>
        <v>2980.08</v>
      </c>
    </row>
    <row r="22" spans="1:9" ht="48" x14ac:dyDescent="0.2">
      <c r="A22" s="10" t="s">
        <v>74</v>
      </c>
      <c r="B22" s="4" t="s">
        <v>75</v>
      </c>
      <c r="C22" s="4" t="s">
        <v>25</v>
      </c>
      <c r="D22" s="3" t="s">
        <v>76</v>
      </c>
      <c r="E22" s="4" t="s">
        <v>31</v>
      </c>
      <c r="F22" s="5">
        <v>74.81</v>
      </c>
      <c r="G22" s="6">
        <v>7.16</v>
      </c>
      <c r="H22" s="6">
        <f t="shared" si="2"/>
        <v>9.2899999999999991</v>
      </c>
      <c r="I22" s="11">
        <f t="shared" si="1"/>
        <v>694.98</v>
      </c>
    </row>
    <row r="23" spans="1:9" ht="48" x14ac:dyDescent="0.2">
      <c r="A23" s="10" t="s">
        <v>77</v>
      </c>
      <c r="B23" s="4" t="s">
        <v>78</v>
      </c>
      <c r="C23" s="4" t="s">
        <v>25</v>
      </c>
      <c r="D23" s="3" t="s">
        <v>79</v>
      </c>
      <c r="E23" s="4" t="s">
        <v>31</v>
      </c>
      <c r="F23" s="5">
        <v>126.31</v>
      </c>
      <c r="G23" s="6">
        <v>42.58</v>
      </c>
      <c r="H23" s="6">
        <f t="shared" si="2"/>
        <v>55.23</v>
      </c>
      <c r="I23" s="11">
        <f t="shared" si="1"/>
        <v>6976.1</v>
      </c>
    </row>
    <row r="24" spans="1:9" ht="48" x14ac:dyDescent="0.2">
      <c r="A24" s="10" t="s">
        <v>80</v>
      </c>
      <c r="B24" s="4" t="s">
        <v>81</v>
      </c>
      <c r="C24" s="4" t="s">
        <v>25</v>
      </c>
      <c r="D24" s="3" t="s">
        <v>82</v>
      </c>
      <c r="E24" s="4" t="s">
        <v>31</v>
      </c>
      <c r="F24" s="5">
        <v>29.32</v>
      </c>
      <c r="G24" s="6">
        <v>138.91999999999999</v>
      </c>
      <c r="H24" s="6">
        <f t="shared" si="2"/>
        <v>180.19</v>
      </c>
      <c r="I24" s="11">
        <f t="shared" si="1"/>
        <v>5283.17</v>
      </c>
    </row>
    <row r="25" spans="1:9" s="26" customFormat="1" ht="20.100000000000001" customHeight="1" x14ac:dyDescent="0.2">
      <c r="A25" s="21" t="s">
        <v>83</v>
      </c>
      <c r="B25" s="31" t="s">
        <v>84</v>
      </c>
      <c r="C25" s="31"/>
      <c r="D25" s="31"/>
      <c r="E25" s="31"/>
      <c r="F25" s="31"/>
      <c r="G25" s="31"/>
      <c r="H25" s="31"/>
      <c r="I25" s="22">
        <f>ROUND(SUM(I26:I30),2)</f>
        <v>4690.78</v>
      </c>
    </row>
    <row r="26" spans="1:9" ht="48" x14ac:dyDescent="0.2">
      <c r="A26" s="10" t="s">
        <v>85</v>
      </c>
      <c r="B26" s="4" t="s">
        <v>86</v>
      </c>
      <c r="C26" s="4" t="s">
        <v>25</v>
      </c>
      <c r="D26" s="3" t="s">
        <v>87</v>
      </c>
      <c r="E26" s="4" t="s">
        <v>44</v>
      </c>
      <c r="F26" s="5">
        <v>18</v>
      </c>
      <c r="G26" s="6">
        <v>14.01</v>
      </c>
      <c r="H26" s="6">
        <f t="shared" ref="H26:H30" si="3">ROUND(G26 * ROUND(1 + (29.71/100),4),2)</f>
        <v>18.170000000000002</v>
      </c>
      <c r="I26" s="11">
        <f t="shared" si="1"/>
        <v>327.06</v>
      </c>
    </row>
    <row r="27" spans="1:9" ht="36" x14ac:dyDescent="0.2">
      <c r="A27" s="10" t="s">
        <v>88</v>
      </c>
      <c r="B27" s="4" t="s">
        <v>89</v>
      </c>
      <c r="C27" s="4" t="s">
        <v>25</v>
      </c>
      <c r="D27" s="3" t="s">
        <v>90</v>
      </c>
      <c r="E27" s="4" t="s">
        <v>44</v>
      </c>
      <c r="F27" s="5">
        <v>9</v>
      </c>
      <c r="G27" s="6">
        <v>263.89999999999998</v>
      </c>
      <c r="H27" s="6">
        <f t="shared" si="3"/>
        <v>342.3</v>
      </c>
      <c r="I27" s="11">
        <f t="shared" si="1"/>
        <v>3080.7</v>
      </c>
    </row>
    <row r="28" spans="1:9" ht="36" x14ac:dyDescent="0.2">
      <c r="A28" s="10" t="s">
        <v>91</v>
      </c>
      <c r="B28" s="4" t="s">
        <v>92</v>
      </c>
      <c r="C28" s="4" t="s">
        <v>25</v>
      </c>
      <c r="D28" s="3" t="s">
        <v>93</v>
      </c>
      <c r="E28" s="4" t="s">
        <v>51</v>
      </c>
      <c r="F28" s="5">
        <v>6.3</v>
      </c>
      <c r="G28" s="6">
        <v>30.25</v>
      </c>
      <c r="H28" s="6">
        <f t="shared" si="3"/>
        <v>39.24</v>
      </c>
      <c r="I28" s="11">
        <f t="shared" si="1"/>
        <v>247.21</v>
      </c>
    </row>
    <row r="29" spans="1:9" ht="24" x14ac:dyDescent="0.2">
      <c r="A29" s="10" t="s">
        <v>94</v>
      </c>
      <c r="B29" s="4" t="s">
        <v>95</v>
      </c>
      <c r="C29" s="4" t="s">
        <v>13</v>
      </c>
      <c r="D29" s="3" t="s">
        <v>96</v>
      </c>
      <c r="E29" s="4" t="s">
        <v>15</v>
      </c>
      <c r="F29" s="5">
        <v>9</v>
      </c>
      <c r="G29" s="6">
        <v>53.96</v>
      </c>
      <c r="H29" s="6">
        <f t="shared" si="3"/>
        <v>69.989999999999995</v>
      </c>
      <c r="I29" s="11">
        <f t="shared" si="1"/>
        <v>629.91</v>
      </c>
    </row>
    <row r="30" spans="1:9" ht="48" x14ac:dyDescent="0.2">
      <c r="A30" s="10" t="s">
        <v>97</v>
      </c>
      <c r="B30" s="4" t="s">
        <v>98</v>
      </c>
      <c r="C30" s="4" t="s">
        <v>25</v>
      </c>
      <c r="D30" s="3" t="s">
        <v>99</v>
      </c>
      <c r="E30" s="4" t="s">
        <v>51</v>
      </c>
      <c r="F30" s="5">
        <v>13.23</v>
      </c>
      <c r="G30" s="6">
        <v>23.65</v>
      </c>
      <c r="H30" s="6">
        <f t="shared" si="3"/>
        <v>30.68</v>
      </c>
      <c r="I30" s="11">
        <f t="shared" si="1"/>
        <v>405.9</v>
      </c>
    </row>
    <row r="31" spans="1:9" s="26" customFormat="1" ht="20.100000000000001" customHeight="1" x14ac:dyDescent="0.2">
      <c r="A31" s="21" t="s">
        <v>100</v>
      </c>
      <c r="B31" s="31" t="s">
        <v>101</v>
      </c>
      <c r="C31" s="31"/>
      <c r="D31" s="31"/>
      <c r="E31" s="31"/>
      <c r="F31" s="31"/>
      <c r="G31" s="31"/>
      <c r="H31" s="31"/>
      <c r="I31" s="22">
        <f>ROUND(SUM(I32:I72),2)</f>
        <v>9097.64</v>
      </c>
    </row>
    <row r="32" spans="1:9" ht="15" customHeight="1" x14ac:dyDescent="0.2">
      <c r="A32" s="33" t="s">
        <v>102</v>
      </c>
      <c r="B32" s="34"/>
      <c r="C32" s="34"/>
      <c r="D32" s="34"/>
      <c r="E32" s="34"/>
      <c r="F32" s="34"/>
      <c r="G32" s="34"/>
      <c r="H32" s="34"/>
      <c r="I32" s="35"/>
    </row>
    <row r="33" spans="1:9" ht="36" x14ac:dyDescent="0.2">
      <c r="A33" s="10" t="s">
        <v>103</v>
      </c>
      <c r="B33" s="4" t="s">
        <v>89</v>
      </c>
      <c r="C33" s="4" t="s">
        <v>25</v>
      </c>
      <c r="D33" s="3" t="s">
        <v>90</v>
      </c>
      <c r="E33" s="4" t="s">
        <v>44</v>
      </c>
      <c r="F33" s="5">
        <v>3</v>
      </c>
      <c r="G33" s="6">
        <v>263.89999999999998</v>
      </c>
      <c r="H33" s="6">
        <f t="shared" ref="H33:H48" si="4">ROUND(G33 * ROUND(1 + (29.71/100),4),2)</f>
        <v>342.3</v>
      </c>
      <c r="I33" s="11">
        <f t="shared" ref="I33:I89" si="5">ROUND(F33*H33,2)</f>
        <v>1026.9000000000001</v>
      </c>
    </row>
    <row r="34" spans="1:9" ht="36" x14ac:dyDescent="0.2">
      <c r="A34" s="10" t="s">
        <v>104</v>
      </c>
      <c r="B34" s="4" t="s">
        <v>105</v>
      </c>
      <c r="C34" s="4" t="s">
        <v>25</v>
      </c>
      <c r="D34" s="3" t="s">
        <v>106</v>
      </c>
      <c r="E34" s="4" t="s">
        <v>44</v>
      </c>
      <c r="F34" s="5">
        <v>4</v>
      </c>
      <c r="G34" s="6">
        <v>148.79</v>
      </c>
      <c r="H34" s="6">
        <f t="shared" si="4"/>
        <v>193</v>
      </c>
      <c r="I34" s="11">
        <f t="shared" si="5"/>
        <v>772</v>
      </c>
    </row>
    <row r="35" spans="1:9" ht="36" x14ac:dyDescent="0.2">
      <c r="A35" s="10" t="s">
        <v>107</v>
      </c>
      <c r="B35" s="4" t="s">
        <v>108</v>
      </c>
      <c r="C35" s="4" t="s">
        <v>25</v>
      </c>
      <c r="D35" s="3" t="s">
        <v>109</v>
      </c>
      <c r="E35" s="4" t="s">
        <v>44</v>
      </c>
      <c r="F35" s="5">
        <v>2</v>
      </c>
      <c r="G35" s="6">
        <v>140.97999999999999</v>
      </c>
      <c r="H35" s="6">
        <f t="shared" si="4"/>
        <v>182.87</v>
      </c>
      <c r="I35" s="11">
        <f t="shared" si="5"/>
        <v>365.74</v>
      </c>
    </row>
    <row r="36" spans="1:9" ht="24" x14ac:dyDescent="0.2">
      <c r="A36" s="10" t="s">
        <v>110</v>
      </c>
      <c r="B36" s="4" t="s">
        <v>95</v>
      </c>
      <c r="C36" s="4" t="s">
        <v>13</v>
      </c>
      <c r="D36" s="3" t="s">
        <v>96</v>
      </c>
      <c r="E36" s="4" t="s">
        <v>15</v>
      </c>
      <c r="F36" s="5">
        <v>3</v>
      </c>
      <c r="G36" s="6">
        <v>53.96</v>
      </c>
      <c r="H36" s="6">
        <f t="shared" si="4"/>
        <v>69.989999999999995</v>
      </c>
      <c r="I36" s="11">
        <f t="shared" si="5"/>
        <v>209.97</v>
      </c>
    </row>
    <row r="37" spans="1:9" ht="36" x14ac:dyDescent="0.2">
      <c r="A37" s="10" t="s">
        <v>111</v>
      </c>
      <c r="B37" s="4" t="s">
        <v>112</v>
      </c>
      <c r="C37" s="4" t="s">
        <v>25</v>
      </c>
      <c r="D37" s="3" t="s">
        <v>113</v>
      </c>
      <c r="E37" s="4" t="s">
        <v>44</v>
      </c>
      <c r="F37" s="5">
        <v>2</v>
      </c>
      <c r="G37" s="6">
        <v>7.4</v>
      </c>
      <c r="H37" s="6">
        <f t="shared" si="4"/>
        <v>9.6</v>
      </c>
      <c r="I37" s="11">
        <f t="shared" si="5"/>
        <v>19.2</v>
      </c>
    </row>
    <row r="38" spans="1:9" ht="48" x14ac:dyDescent="0.2">
      <c r="A38" s="10" t="s">
        <v>114</v>
      </c>
      <c r="B38" s="4" t="s">
        <v>115</v>
      </c>
      <c r="C38" s="4" t="s">
        <v>25</v>
      </c>
      <c r="D38" s="3" t="s">
        <v>116</v>
      </c>
      <c r="E38" s="4" t="s">
        <v>44</v>
      </c>
      <c r="F38" s="5">
        <v>10</v>
      </c>
      <c r="G38" s="6">
        <v>6.25</v>
      </c>
      <c r="H38" s="6">
        <f t="shared" si="4"/>
        <v>8.11</v>
      </c>
      <c r="I38" s="11">
        <f t="shared" si="5"/>
        <v>81.099999999999994</v>
      </c>
    </row>
    <row r="39" spans="1:9" ht="48" x14ac:dyDescent="0.2">
      <c r="A39" s="10" t="s">
        <v>117</v>
      </c>
      <c r="B39" s="4" t="s">
        <v>86</v>
      </c>
      <c r="C39" s="4" t="s">
        <v>25</v>
      </c>
      <c r="D39" s="3" t="s">
        <v>87</v>
      </c>
      <c r="E39" s="4" t="s">
        <v>44</v>
      </c>
      <c r="F39" s="5">
        <v>9</v>
      </c>
      <c r="G39" s="6">
        <v>14.01</v>
      </c>
      <c r="H39" s="6">
        <f t="shared" si="4"/>
        <v>18.170000000000002</v>
      </c>
      <c r="I39" s="11">
        <f t="shared" si="5"/>
        <v>163.53</v>
      </c>
    </row>
    <row r="40" spans="1:9" ht="36" x14ac:dyDescent="0.2">
      <c r="A40" s="10" t="s">
        <v>118</v>
      </c>
      <c r="B40" s="4" t="s">
        <v>119</v>
      </c>
      <c r="C40" s="4" t="s">
        <v>25</v>
      </c>
      <c r="D40" s="3" t="s">
        <v>120</v>
      </c>
      <c r="E40" s="4" t="s">
        <v>44</v>
      </c>
      <c r="F40" s="5">
        <v>9</v>
      </c>
      <c r="G40" s="6">
        <v>8.84</v>
      </c>
      <c r="H40" s="6">
        <f t="shared" si="4"/>
        <v>11.47</v>
      </c>
      <c r="I40" s="11">
        <f t="shared" si="5"/>
        <v>103.23</v>
      </c>
    </row>
    <row r="41" spans="1:9" ht="36" x14ac:dyDescent="0.2">
      <c r="A41" s="10" t="s">
        <v>121</v>
      </c>
      <c r="B41" s="4" t="s">
        <v>122</v>
      </c>
      <c r="C41" s="4" t="s">
        <v>25</v>
      </c>
      <c r="D41" s="3" t="s">
        <v>123</v>
      </c>
      <c r="E41" s="4" t="s">
        <v>44</v>
      </c>
      <c r="F41" s="5">
        <v>4</v>
      </c>
      <c r="G41" s="6">
        <v>6.65</v>
      </c>
      <c r="H41" s="6">
        <f t="shared" si="4"/>
        <v>8.6300000000000008</v>
      </c>
      <c r="I41" s="11">
        <f t="shared" si="5"/>
        <v>34.520000000000003</v>
      </c>
    </row>
    <row r="42" spans="1:9" ht="36" x14ac:dyDescent="0.2">
      <c r="A42" s="10" t="s">
        <v>124</v>
      </c>
      <c r="B42" s="4" t="s">
        <v>125</v>
      </c>
      <c r="C42" s="4" t="s">
        <v>25</v>
      </c>
      <c r="D42" s="3" t="s">
        <v>126</v>
      </c>
      <c r="E42" s="4" t="s">
        <v>44</v>
      </c>
      <c r="F42" s="5">
        <v>3</v>
      </c>
      <c r="G42" s="6">
        <v>15.36</v>
      </c>
      <c r="H42" s="6">
        <f t="shared" si="4"/>
        <v>19.920000000000002</v>
      </c>
      <c r="I42" s="11">
        <f t="shared" si="5"/>
        <v>59.76</v>
      </c>
    </row>
    <row r="43" spans="1:9" ht="36" x14ac:dyDescent="0.2">
      <c r="A43" s="10" t="s">
        <v>127</v>
      </c>
      <c r="B43" s="4" t="s">
        <v>128</v>
      </c>
      <c r="C43" s="4" t="s">
        <v>25</v>
      </c>
      <c r="D43" s="3" t="s">
        <v>129</v>
      </c>
      <c r="E43" s="4" t="s">
        <v>51</v>
      </c>
      <c r="F43" s="5">
        <v>13.33</v>
      </c>
      <c r="G43" s="6">
        <v>12.57</v>
      </c>
      <c r="H43" s="6">
        <f t="shared" si="4"/>
        <v>16.3</v>
      </c>
      <c r="I43" s="11">
        <f t="shared" si="5"/>
        <v>217.28</v>
      </c>
    </row>
    <row r="44" spans="1:9" ht="36" x14ac:dyDescent="0.2">
      <c r="A44" s="10" t="s">
        <v>130</v>
      </c>
      <c r="B44" s="4" t="s">
        <v>92</v>
      </c>
      <c r="C44" s="4" t="s">
        <v>25</v>
      </c>
      <c r="D44" s="3" t="s">
        <v>93</v>
      </c>
      <c r="E44" s="4" t="s">
        <v>51</v>
      </c>
      <c r="F44" s="5">
        <v>4.28</v>
      </c>
      <c r="G44" s="6">
        <v>30.25</v>
      </c>
      <c r="H44" s="6">
        <f t="shared" si="4"/>
        <v>39.24</v>
      </c>
      <c r="I44" s="11">
        <f t="shared" si="5"/>
        <v>167.95</v>
      </c>
    </row>
    <row r="45" spans="1:9" ht="36" x14ac:dyDescent="0.2">
      <c r="A45" s="10" t="s">
        <v>131</v>
      </c>
      <c r="B45" s="4" t="s">
        <v>132</v>
      </c>
      <c r="C45" s="4" t="s">
        <v>25</v>
      </c>
      <c r="D45" s="3" t="s">
        <v>133</v>
      </c>
      <c r="E45" s="4" t="s">
        <v>44</v>
      </c>
      <c r="F45" s="5">
        <v>2</v>
      </c>
      <c r="G45" s="6">
        <v>12.26</v>
      </c>
      <c r="H45" s="6">
        <f t="shared" si="4"/>
        <v>15.9</v>
      </c>
      <c r="I45" s="11">
        <f t="shared" si="5"/>
        <v>31.8</v>
      </c>
    </row>
    <row r="46" spans="1:9" ht="36" x14ac:dyDescent="0.2">
      <c r="A46" s="10" t="s">
        <v>134</v>
      </c>
      <c r="B46" s="4" t="s">
        <v>135</v>
      </c>
      <c r="C46" s="4" t="s">
        <v>25</v>
      </c>
      <c r="D46" s="3" t="s">
        <v>136</v>
      </c>
      <c r="E46" s="4" t="s">
        <v>44</v>
      </c>
      <c r="F46" s="5">
        <v>1</v>
      </c>
      <c r="G46" s="6">
        <v>25.46</v>
      </c>
      <c r="H46" s="6">
        <f t="shared" si="4"/>
        <v>33.020000000000003</v>
      </c>
      <c r="I46" s="11">
        <f t="shared" si="5"/>
        <v>33.020000000000003</v>
      </c>
    </row>
    <row r="47" spans="1:9" ht="36" x14ac:dyDescent="0.2">
      <c r="A47" s="10" t="s">
        <v>137</v>
      </c>
      <c r="B47" s="4" t="s">
        <v>138</v>
      </c>
      <c r="C47" s="4" t="s">
        <v>25</v>
      </c>
      <c r="D47" s="3" t="s">
        <v>139</v>
      </c>
      <c r="E47" s="4" t="s">
        <v>44</v>
      </c>
      <c r="F47" s="5">
        <v>2</v>
      </c>
      <c r="G47" s="6">
        <v>16.52</v>
      </c>
      <c r="H47" s="6">
        <f t="shared" si="4"/>
        <v>21.43</v>
      </c>
      <c r="I47" s="11">
        <f t="shared" si="5"/>
        <v>42.86</v>
      </c>
    </row>
    <row r="48" spans="1:9" ht="36" x14ac:dyDescent="0.2">
      <c r="A48" s="10" t="s">
        <v>140</v>
      </c>
      <c r="B48" s="4" t="s">
        <v>141</v>
      </c>
      <c r="C48" s="4" t="s">
        <v>25</v>
      </c>
      <c r="D48" s="3" t="s">
        <v>142</v>
      </c>
      <c r="E48" s="4" t="s">
        <v>44</v>
      </c>
      <c r="F48" s="5">
        <v>5</v>
      </c>
      <c r="G48" s="6">
        <v>13.21</v>
      </c>
      <c r="H48" s="6">
        <f t="shared" si="4"/>
        <v>17.13</v>
      </c>
      <c r="I48" s="11">
        <f t="shared" si="5"/>
        <v>85.65</v>
      </c>
    </row>
    <row r="49" spans="1:9" ht="15" customHeight="1" x14ac:dyDescent="0.2">
      <c r="A49" s="33" t="s">
        <v>143</v>
      </c>
      <c r="B49" s="34"/>
      <c r="C49" s="34"/>
      <c r="D49" s="34"/>
      <c r="E49" s="34"/>
      <c r="F49" s="34"/>
      <c r="G49" s="34"/>
      <c r="H49" s="34"/>
      <c r="I49" s="35"/>
    </row>
    <row r="50" spans="1:9" ht="60" x14ac:dyDescent="0.2">
      <c r="A50" s="10" t="s">
        <v>144</v>
      </c>
      <c r="B50" s="4" t="s">
        <v>145</v>
      </c>
      <c r="C50" s="4" t="s">
        <v>13</v>
      </c>
      <c r="D50" s="3" t="s">
        <v>146</v>
      </c>
      <c r="E50" s="4" t="s">
        <v>15</v>
      </c>
      <c r="F50" s="5">
        <v>3</v>
      </c>
      <c r="G50" s="6">
        <v>575.16</v>
      </c>
      <c r="H50" s="6">
        <f t="shared" ref="H50:H72" si="6">ROUND(G50 * ROUND(1 + (29.71/100),4),2)</f>
        <v>746.04</v>
      </c>
      <c r="I50" s="11">
        <f t="shared" si="5"/>
        <v>2238.12</v>
      </c>
    </row>
    <row r="51" spans="1:9" ht="36" x14ac:dyDescent="0.2">
      <c r="A51" s="10" t="s">
        <v>147</v>
      </c>
      <c r="B51" s="4" t="s">
        <v>148</v>
      </c>
      <c r="C51" s="4" t="s">
        <v>25</v>
      </c>
      <c r="D51" s="3" t="s">
        <v>149</v>
      </c>
      <c r="E51" s="4" t="s">
        <v>44</v>
      </c>
      <c r="F51" s="5">
        <v>2</v>
      </c>
      <c r="G51" s="6">
        <v>51.47</v>
      </c>
      <c r="H51" s="6">
        <f t="shared" si="6"/>
        <v>66.760000000000005</v>
      </c>
      <c r="I51" s="11">
        <f t="shared" si="5"/>
        <v>133.52000000000001</v>
      </c>
    </row>
    <row r="52" spans="1:9" ht="36" x14ac:dyDescent="0.2">
      <c r="A52" s="10" t="s">
        <v>150</v>
      </c>
      <c r="B52" s="4" t="s">
        <v>151</v>
      </c>
      <c r="C52" s="4" t="s">
        <v>25</v>
      </c>
      <c r="D52" s="3" t="s">
        <v>152</v>
      </c>
      <c r="E52" s="4" t="s">
        <v>44</v>
      </c>
      <c r="F52" s="5">
        <v>3</v>
      </c>
      <c r="G52" s="6">
        <v>84.78</v>
      </c>
      <c r="H52" s="6">
        <f t="shared" si="6"/>
        <v>109.97</v>
      </c>
      <c r="I52" s="11">
        <f t="shared" si="5"/>
        <v>329.91</v>
      </c>
    </row>
    <row r="53" spans="1:9" ht="36" x14ac:dyDescent="0.2">
      <c r="A53" s="10" t="s">
        <v>153</v>
      </c>
      <c r="B53" s="4" t="s">
        <v>154</v>
      </c>
      <c r="C53" s="4" t="s">
        <v>25</v>
      </c>
      <c r="D53" s="3" t="s">
        <v>155</v>
      </c>
      <c r="E53" s="4" t="s">
        <v>44</v>
      </c>
      <c r="F53" s="5">
        <v>3</v>
      </c>
      <c r="G53" s="6">
        <v>45.23</v>
      </c>
      <c r="H53" s="6">
        <f t="shared" si="6"/>
        <v>58.67</v>
      </c>
      <c r="I53" s="11">
        <f t="shared" si="5"/>
        <v>176.01</v>
      </c>
    </row>
    <row r="54" spans="1:9" ht="36" x14ac:dyDescent="0.2">
      <c r="A54" s="10" t="s">
        <v>156</v>
      </c>
      <c r="B54" s="4" t="s">
        <v>157</v>
      </c>
      <c r="C54" s="4" t="s">
        <v>25</v>
      </c>
      <c r="D54" s="3" t="s">
        <v>158</v>
      </c>
      <c r="E54" s="4" t="s">
        <v>44</v>
      </c>
      <c r="F54" s="5">
        <v>5</v>
      </c>
      <c r="G54" s="6">
        <v>13.99</v>
      </c>
      <c r="H54" s="6">
        <f t="shared" si="6"/>
        <v>18.149999999999999</v>
      </c>
      <c r="I54" s="11">
        <f t="shared" si="5"/>
        <v>90.75</v>
      </c>
    </row>
    <row r="55" spans="1:9" ht="36" x14ac:dyDescent="0.2">
      <c r="A55" s="10" t="s">
        <v>159</v>
      </c>
      <c r="B55" s="4" t="s">
        <v>160</v>
      </c>
      <c r="C55" s="4" t="s">
        <v>25</v>
      </c>
      <c r="D55" s="3" t="s">
        <v>161</v>
      </c>
      <c r="E55" s="4" t="s">
        <v>44</v>
      </c>
      <c r="F55" s="5">
        <v>5</v>
      </c>
      <c r="G55" s="6">
        <v>29.39</v>
      </c>
      <c r="H55" s="6">
        <f t="shared" si="6"/>
        <v>38.119999999999997</v>
      </c>
      <c r="I55" s="11">
        <f t="shared" si="5"/>
        <v>190.6</v>
      </c>
    </row>
    <row r="56" spans="1:9" ht="36" x14ac:dyDescent="0.2">
      <c r="A56" s="10" t="s">
        <v>162</v>
      </c>
      <c r="B56" s="4" t="s">
        <v>163</v>
      </c>
      <c r="C56" s="4" t="s">
        <v>25</v>
      </c>
      <c r="D56" s="3" t="s">
        <v>164</v>
      </c>
      <c r="E56" s="4" t="s">
        <v>44</v>
      </c>
      <c r="F56" s="5">
        <v>9</v>
      </c>
      <c r="G56" s="6">
        <v>10.99</v>
      </c>
      <c r="H56" s="6">
        <f t="shared" si="6"/>
        <v>14.26</v>
      </c>
      <c r="I56" s="11">
        <f t="shared" si="5"/>
        <v>128.34</v>
      </c>
    </row>
    <row r="57" spans="1:9" ht="36" x14ac:dyDescent="0.2">
      <c r="A57" s="10" t="s">
        <v>165</v>
      </c>
      <c r="B57" s="4" t="s">
        <v>166</v>
      </c>
      <c r="C57" s="4" t="s">
        <v>25</v>
      </c>
      <c r="D57" s="3" t="s">
        <v>167</v>
      </c>
      <c r="E57" s="4" t="s">
        <v>44</v>
      </c>
      <c r="F57" s="5">
        <v>5</v>
      </c>
      <c r="G57" s="6">
        <v>16.059999999999999</v>
      </c>
      <c r="H57" s="6">
        <f t="shared" si="6"/>
        <v>20.83</v>
      </c>
      <c r="I57" s="11">
        <f t="shared" si="5"/>
        <v>104.15</v>
      </c>
    </row>
    <row r="58" spans="1:9" ht="36" x14ac:dyDescent="0.2">
      <c r="A58" s="10" t="s">
        <v>168</v>
      </c>
      <c r="B58" s="4" t="s">
        <v>169</v>
      </c>
      <c r="C58" s="4" t="s">
        <v>25</v>
      </c>
      <c r="D58" s="3" t="s">
        <v>170</v>
      </c>
      <c r="E58" s="4" t="s">
        <v>44</v>
      </c>
      <c r="F58" s="5">
        <v>4</v>
      </c>
      <c r="G58" s="6">
        <v>15.25</v>
      </c>
      <c r="H58" s="6">
        <f t="shared" si="6"/>
        <v>19.78</v>
      </c>
      <c r="I58" s="11">
        <f t="shared" si="5"/>
        <v>79.12</v>
      </c>
    </row>
    <row r="59" spans="1:9" ht="24" x14ac:dyDescent="0.2">
      <c r="A59" s="10" t="s">
        <v>171</v>
      </c>
      <c r="B59" s="4" t="s">
        <v>172</v>
      </c>
      <c r="C59" s="4" t="s">
        <v>25</v>
      </c>
      <c r="D59" s="3" t="s">
        <v>173</v>
      </c>
      <c r="E59" s="4" t="s">
        <v>44</v>
      </c>
      <c r="F59" s="5">
        <v>5</v>
      </c>
      <c r="G59" s="6">
        <v>6.33</v>
      </c>
      <c r="H59" s="6">
        <f t="shared" si="6"/>
        <v>8.2100000000000009</v>
      </c>
      <c r="I59" s="11">
        <f t="shared" si="5"/>
        <v>41.05</v>
      </c>
    </row>
    <row r="60" spans="1:9" ht="24" x14ac:dyDescent="0.2">
      <c r="A60" s="10" t="s">
        <v>174</v>
      </c>
      <c r="B60" s="4" t="s">
        <v>175</v>
      </c>
      <c r="C60" s="4" t="s">
        <v>25</v>
      </c>
      <c r="D60" s="3" t="s">
        <v>176</v>
      </c>
      <c r="E60" s="4" t="s">
        <v>44</v>
      </c>
      <c r="F60" s="5">
        <v>5</v>
      </c>
      <c r="G60" s="6">
        <v>20.9</v>
      </c>
      <c r="H60" s="6">
        <f t="shared" si="6"/>
        <v>27.11</v>
      </c>
      <c r="I60" s="11">
        <f t="shared" si="5"/>
        <v>135.55000000000001</v>
      </c>
    </row>
    <row r="61" spans="1:9" ht="36" x14ac:dyDescent="0.2">
      <c r="A61" s="10" t="s">
        <v>177</v>
      </c>
      <c r="B61" s="4" t="s">
        <v>178</v>
      </c>
      <c r="C61" s="4" t="s">
        <v>25</v>
      </c>
      <c r="D61" s="3" t="s">
        <v>179</v>
      </c>
      <c r="E61" s="4" t="s">
        <v>51</v>
      </c>
      <c r="F61" s="5">
        <v>13.25</v>
      </c>
      <c r="G61" s="6">
        <v>40</v>
      </c>
      <c r="H61" s="6">
        <f t="shared" si="6"/>
        <v>51.88</v>
      </c>
      <c r="I61" s="11">
        <f t="shared" si="5"/>
        <v>687.41</v>
      </c>
    </row>
    <row r="62" spans="1:9" ht="36" x14ac:dyDescent="0.2">
      <c r="A62" s="10" t="s">
        <v>180</v>
      </c>
      <c r="B62" s="4" t="s">
        <v>181</v>
      </c>
      <c r="C62" s="4" t="s">
        <v>25</v>
      </c>
      <c r="D62" s="3" t="s">
        <v>182</v>
      </c>
      <c r="E62" s="4" t="s">
        <v>51</v>
      </c>
      <c r="F62" s="5">
        <v>5.89</v>
      </c>
      <c r="G62" s="6">
        <v>22.45</v>
      </c>
      <c r="H62" s="6">
        <f t="shared" si="6"/>
        <v>29.12</v>
      </c>
      <c r="I62" s="11">
        <f t="shared" si="5"/>
        <v>171.52</v>
      </c>
    </row>
    <row r="63" spans="1:9" ht="36" x14ac:dyDescent="0.2">
      <c r="A63" s="10" t="s">
        <v>183</v>
      </c>
      <c r="B63" s="4" t="s">
        <v>184</v>
      </c>
      <c r="C63" s="4" t="s">
        <v>25</v>
      </c>
      <c r="D63" s="3" t="s">
        <v>185</v>
      </c>
      <c r="E63" s="4" t="s">
        <v>51</v>
      </c>
      <c r="F63" s="5">
        <v>5.51</v>
      </c>
      <c r="G63" s="6">
        <v>28.73</v>
      </c>
      <c r="H63" s="6">
        <f t="shared" si="6"/>
        <v>37.270000000000003</v>
      </c>
      <c r="I63" s="11">
        <f t="shared" si="5"/>
        <v>205.36</v>
      </c>
    </row>
    <row r="64" spans="1:9" ht="36" x14ac:dyDescent="0.2">
      <c r="A64" s="10" t="s">
        <v>186</v>
      </c>
      <c r="B64" s="4" t="s">
        <v>187</v>
      </c>
      <c r="C64" s="4" t="s">
        <v>25</v>
      </c>
      <c r="D64" s="3" t="s">
        <v>188</v>
      </c>
      <c r="E64" s="4" t="s">
        <v>44</v>
      </c>
      <c r="F64" s="5">
        <v>2</v>
      </c>
      <c r="G64" s="6">
        <v>42.65</v>
      </c>
      <c r="H64" s="6">
        <f t="shared" si="6"/>
        <v>55.32</v>
      </c>
      <c r="I64" s="11">
        <f t="shared" si="5"/>
        <v>110.64</v>
      </c>
    </row>
    <row r="65" spans="1:9" ht="36" x14ac:dyDescent="0.2">
      <c r="A65" s="10" t="s">
        <v>189</v>
      </c>
      <c r="B65" s="4" t="s">
        <v>190</v>
      </c>
      <c r="C65" s="4" t="s">
        <v>25</v>
      </c>
      <c r="D65" s="3" t="s">
        <v>191</v>
      </c>
      <c r="E65" s="4" t="s">
        <v>44</v>
      </c>
      <c r="F65" s="5">
        <v>7</v>
      </c>
      <c r="G65" s="6">
        <v>24.99</v>
      </c>
      <c r="H65" s="6">
        <f t="shared" si="6"/>
        <v>32.409999999999997</v>
      </c>
      <c r="I65" s="11">
        <f t="shared" si="5"/>
        <v>226.87</v>
      </c>
    </row>
    <row r="66" spans="1:9" ht="36" x14ac:dyDescent="0.2">
      <c r="A66" s="10" t="s">
        <v>192</v>
      </c>
      <c r="B66" s="4" t="s">
        <v>193</v>
      </c>
      <c r="C66" s="4" t="s">
        <v>25</v>
      </c>
      <c r="D66" s="3" t="s">
        <v>194</v>
      </c>
      <c r="E66" s="4" t="s">
        <v>44</v>
      </c>
      <c r="F66" s="5">
        <v>5</v>
      </c>
      <c r="G66" s="6">
        <v>19.46</v>
      </c>
      <c r="H66" s="6">
        <f t="shared" si="6"/>
        <v>25.24</v>
      </c>
      <c r="I66" s="11">
        <f t="shared" si="5"/>
        <v>126.2</v>
      </c>
    </row>
    <row r="67" spans="1:9" ht="36" x14ac:dyDescent="0.2">
      <c r="A67" s="10" t="s">
        <v>195</v>
      </c>
      <c r="B67" s="4" t="s">
        <v>196</v>
      </c>
      <c r="C67" s="4" t="s">
        <v>25</v>
      </c>
      <c r="D67" s="3" t="s">
        <v>197</v>
      </c>
      <c r="E67" s="4" t="s">
        <v>44</v>
      </c>
      <c r="F67" s="5">
        <v>1</v>
      </c>
      <c r="G67" s="6">
        <v>10.84</v>
      </c>
      <c r="H67" s="6">
        <f t="shared" si="6"/>
        <v>14.06</v>
      </c>
      <c r="I67" s="11">
        <f t="shared" si="5"/>
        <v>14.06</v>
      </c>
    </row>
    <row r="68" spans="1:9" ht="36" x14ac:dyDescent="0.2">
      <c r="A68" s="10" t="s">
        <v>198</v>
      </c>
      <c r="B68" s="4" t="s">
        <v>199</v>
      </c>
      <c r="C68" s="4" t="s">
        <v>25</v>
      </c>
      <c r="D68" s="3" t="s">
        <v>200</v>
      </c>
      <c r="E68" s="4" t="s">
        <v>44</v>
      </c>
      <c r="F68" s="5">
        <v>1</v>
      </c>
      <c r="G68" s="6">
        <v>10.029999999999999</v>
      </c>
      <c r="H68" s="6">
        <f t="shared" si="6"/>
        <v>13.01</v>
      </c>
      <c r="I68" s="11">
        <f t="shared" si="5"/>
        <v>13.01</v>
      </c>
    </row>
    <row r="69" spans="1:9" ht="36" x14ac:dyDescent="0.2">
      <c r="A69" s="10" t="s">
        <v>201</v>
      </c>
      <c r="B69" s="4" t="s">
        <v>202</v>
      </c>
      <c r="C69" s="4" t="s">
        <v>25</v>
      </c>
      <c r="D69" s="3" t="s">
        <v>203</v>
      </c>
      <c r="E69" s="4" t="s">
        <v>51</v>
      </c>
      <c r="F69" s="5">
        <v>16.14</v>
      </c>
      <c r="G69" s="6">
        <v>14.79</v>
      </c>
      <c r="H69" s="6">
        <f t="shared" si="6"/>
        <v>19.18</v>
      </c>
      <c r="I69" s="11">
        <f t="shared" si="5"/>
        <v>309.57</v>
      </c>
    </row>
    <row r="70" spans="1:9" ht="36" x14ac:dyDescent="0.2">
      <c r="A70" s="10" t="s">
        <v>204</v>
      </c>
      <c r="B70" s="4" t="s">
        <v>205</v>
      </c>
      <c r="C70" s="4" t="s">
        <v>25</v>
      </c>
      <c r="D70" s="3" t="s">
        <v>206</v>
      </c>
      <c r="E70" s="4" t="s">
        <v>44</v>
      </c>
      <c r="F70" s="5">
        <v>1</v>
      </c>
      <c r="G70" s="6">
        <v>41.43</v>
      </c>
      <c r="H70" s="6">
        <f t="shared" si="6"/>
        <v>53.74</v>
      </c>
      <c r="I70" s="11">
        <f t="shared" si="5"/>
        <v>53.74</v>
      </c>
    </row>
    <row r="71" spans="1:9" ht="36" x14ac:dyDescent="0.2">
      <c r="A71" s="10" t="s">
        <v>207</v>
      </c>
      <c r="B71" s="4" t="s">
        <v>208</v>
      </c>
      <c r="C71" s="4" t="s">
        <v>25</v>
      </c>
      <c r="D71" s="3" t="s">
        <v>209</v>
      </c>
      <c r="E71" s="4" t="s">
        <v>44</v>
      </c>
      <c r="F71" s="5">
        <v>3</v>
      </c>
      <c r="G71" s="6">
        <v>18.02</v>
      </c>
      <c r="H71" s="6">
        <f t="shared" si="6"/>
        <v>23.37</v>
      </c>
      <c r="I71" s="11">
        <f t="shared" si="5"/>
        <v>70.11</v>
      </c>
    </row>
    <row r="72" spans="1:9" ht="36" x14ac:dyDescent="0.2">
      <c r="A72" s="10" t="s">
        <v>210</v>
      </c>
      <c r="B72" s="4" t="s">
        <v>211</v>
      </c>
      <c r="C72" s="4" t="s">
        <v>25</v>
      </c>
      <c r="D72" s="3" t="s">
        <v>212</v>
      </c>
      <c r="E72" s="4" t="s">
        <v>44</v>
      </c>
      <c r="F72" s="5">
        <v>3</v>
      </c>
      <c r="G72" s="6">
        <v>12.21</v>
      </c>
      <c r="H72" s="6">
        <f t="shared" si="6"/>
        <v>15.84</v>
      </c>
      <c r="I72" s="11">
        <f t="shared" si="5"/>
        <v>47.52</v>
      </c>
    </row>
    <row r="73" spans="1:9" s="26" customFormat="1" ht="20.100000000000001" customHeight="1" x14ac:dyDescent="0.2">
      <c r="A73" s="21" t="s">
        <v>213</v>
      </c>
      <c r="B73" s="31" t="s">
        <v>214</v>
      </c>
      <c r="C73" s="31"/>
      <c r="D73" s="31"/>
      <c r="E73" s="31"/>
      <c r="F73" s="31"/>
      <c r="G73" s="31"/>
      <c r="H73" s="31"/>
      <c r="I73" s="22">
        <f>ROUND(SUM(I74:I89),2)</f>
        <v>111849.63</v>
      </c>
    </row>
    <row r="74" spans="1:9" ht="36" x14ac:dyDescent="0.2">
      <c r="A74" s="10" t="s">
        <v>215</v>
      </c>
      <c r="B74" s="4" t="s">
        <v>216</v>
      </c>
      <c r="C74" s="4" t="s">
        <v>18</v>
      </c>
      <c r="D74" s="3" t="s">
        <v>217</v>
      </c>
      <c r="E74" s="4" t="s">
        <v>218</v>
      </c>
      <c r="F74" s="5">
        <v>550.71</v>
      </c>
      <c r="G74" s="6">
        <v>52.14</v>
      </c>
      <c r="H74" s="6">
        <f t="shared" ref="H74:H89" si="7">ROUND(G74 * ROUND(1 + (29.71/100),4),2)</f>
        <v>67.63</v>
      </c>
      <c r="I74" s="11">
        <f t="shared" si="5"/>
        <v>37244.519999999997</v>
      </c>
    </row>
    <row r="75" spans="1:9" ht="36" x14ac:dyDescent="0.2">
      <c r="A75" s="10" t="s">
        <v>219</v>
      </c>
      <c r="B75" s="4" t="s">
        <v>220</v>
      </c>
      <c r="C75" s="4" t="s">
        <v>13</v>
      </c>
      <c r="D75" s="3" t="s">
        <v>221</v>
      </c>
      <c r="E75" s="4" t="s">
        <v>62</v>
      </c>
      <c r="F75" s="5">
        <v>151.21</v>
      </c>
      <c r="G75" s="6">
        <v>5.59</v>
      </c>
      <c r="H75" s="6">
        <f t="shared" si="7"/>
        <v>7.25</v>
      </c>
      <c r="I75" s="11">
        <f t="shared" si="5"/>
        <v>1096.27</v>
      </c>
    </row>
    <row r="76" spans="1:9" ht="24" x14ac:dyDescent="0.2">
      <c r="A76" s="10" t="s">
        <v>222</v>
      </c>
      <c r="B76" s="4" t="s">
        <v>223</v>
      </c>
      <c r="C76" s="4" t="s">
        <v>25</v>
      </c>
      <c r="D76" s="3" t="s">
        <v>224</v>
      </c>
      <c r="E76" s="4" t="s">
        <v>31</v>
      </c>
      <c r="F76" s="5">
        <v>80.97</v>
      </c>
      <c r="G76" s="6">
        <v>40.770000000000003</v>
      </c>
      <c r="H76" s="6">
        <f t="shared" si="7"/>
        <v>52.88</v>
      </c>
      <c r="I76" s="11">
        <f t="shared" si="5"/>
        <v>4281.6899999999996</v>
      </c>
    </row>
    <row r="77" spans="1:9" ht="36" x14ac:dyDescent="0.2">
      <c r="A77" s="10" t="s">
        <v>225</v>
      </c>
      <c r="B77" s="4" t="s">
        <v>226</v>
      </c>
      <c r="C77" s="4" t="s">
        <v>13</v>
      </c>
      <c r="D77" s="3" t="s">
        <v>227</v>
      </c>
      <c r="E77" s="4" t="s">
        <v>62</v>
      </c>
      <c r="F77" s="5">
        <v>70.239999999999995</v>
      </c>
      <c r="G77" s="6">
        <v>43.64</v>
      </c>
      <c r="H77" s="6">
        <f t="shared" si="7"/>
        <v>56.61</v>
      </c>
      <c r="I77" s="11">
        <f t="shared" si="5"/>
        <v>3976.29</v>
      </c>
    </row>
    <row r="78" spans="1:9" ht="36" x14ac:dyDescent="0.2">
      <c r="A78" s="10" t="s">
        <v>228</v>
      </c>
      <c r="B78" s="4" t="s">
        <v>229</v>
      </c>
      <c r="C78" s="4" t="s">
        <v>25</v>
      </c>
      <c r="D78" s="3" t="s">
        <v>230</v>
      </c>
      <c r="E78" s="4" t="s">
        <v>27</v>
      </c>
      <c r="F78" s="5">
        <v>2.4</v>
      </c>
      <c r="G78" s="6">
        <v>841.65</v>
      </c>
      <c r="H78" s="6">
        <f t="shared" si="7"/>
        <v>1091.7</v>
      </c>
      <c r="I78" s="11">
        <f t="shared" si="5"/>
        <v>2620.08</v>
      </c>
    </row>
    <row r="79" spans="1:9" ht="36" x14ac:dyDescent="0.2">
      <c r="A79" s="10" t="s">
        <v>231</v>
      </c>
      <c r="B79" s="4" t="s">
        <v>232</v>
      </c>
      <c r="C79" s="4" t="s">
        <v>13</v>
      </c>
      <c r="D79" s="3" t="s">
        <v>233</v>
      </c>
      <c r="E79" s="4" t="s">
        <v>62</v>
      </c>
      <c r="F79" s="5">
        <v>10.73</v>
      </c>
      <c r="G79" s="6">
        <v>109.76</v>
      </c>
      <c r="H79" s="6">
        <f t="shared" si="7"/>
        <v>142.37</v>
      </c>
      <c r="I79" s="11">
        <f t="shared" si="5"/>
        <v>1527.63</v>
      </c>
    </row>
    <row r="80" spans="1:9" ht="36" x14ac:dyDescent="0.2">
      <c r="A80" s="10" t="s">
        <v>234</v>
      </c>
      <c r="B80" s="4" t="s">
        <v>235</v>
      </c>
      <c r="C80" s="4" t="s">
        <v>25</v>
      </c>
      <c r="D80" s="3" t="s">
        <v>236</v>
      </c>
      <c r="E80" s="4" t="s">
        <v>31</v>
      </c>
      <c r="F80" s="5">
        <v>22.87</v>
      </c>
      <c r="G80" s="6">
        <v>134.74</v>
      </c>
      <c r="H80" s="6">
        <f t="shared" si="7"/>
        <v>174.77</v>
      </c>
      <c r="I80" s="11">
        <f t="shared" si="5"/>
        <v>3996.99</v>
      </c>
    </row>
    <row r="81" spans="1:9" ht="36" x14ac:dyDescent="0.2">
      <c r="A81" s="10" t="s">
        <v>237</v>
      </c>
      <c r="B81" s="4" t="s">
        <v>238</v>
      </c>
      <c r="C81" s="4" t="s">
        <v>25</v>
      </c>
      <c r="D81" s="3" t="s">
        <v>239</v>
      </c>
      <c r="E81" s="4" t="s">
        <v>31</v>
      </c>
      <c r="F81" s="5">
        <v>26.37</v>
      </c>
      <c r="G81" s="6">
        <v>121.35</v>
      </c>
      <c r="H81" s="6">
        <f t="shared" si="7"/>
        <v>157.4</v>
      </c>
      <c r="I81" s="11">
        <f t="shared" si="5"/>
        <v>4150.6400000000003</v>
      </c>
    </row>
    <row r="82" spans="1:9" ht="36" x14ac:dyDescent="0.2">
      <c r="A82" s="10" t="s">
        <v>240</v>
      </c>
      <c r="B82" s="4" t="s">
        <v>241</v>
      </c>
      <c r="C82" s="4" t="s">
        <v>25</v>
      </c>
      <c r="D82" s="3" t="s">
        <v>242</v>
      </c>
      <c r="E82" s="4" t="s">
        <v>31</v>
      </c>
      <c r="F82" s="5">
        <v>21</v>
      </c>
      <c r="G82" s="6">
        <v>110.78</v>
      </c>
      <c r="H82" s="6">
        <f t="shared" si="7"/>
        <v>143.69</v>
      </c>
      <c r="I82" s="11">
        <f t="shared" si="5"/>
        <v>3017.49</v>
      </c>
    </row>
    <row r="83" spans="1:9" ht="60" x14ac:dyDescent="0.2">
      <c r="A83" s="10" t="s">
        <v>243</v>
      </c>
      <c r="B83" s="4" t="s">
        <v>244</v>
      </c>
      <c r="C83" s="4" t="s">
        <v>13</v>
      </c>
      <c r="D83" s="3" t="s">
        <v>245</v>
      </c>
      <c r="E83" s="4" t="s">
        <v>62</v>
      </c>
      <c r="F83" s="5">
        <v>25.29</v>
      </c>
      <c r="G83" s="6">
        <v>189.09</v>
      </c>
      <c r="H83" s="6">
        <f t="shared" si="7"/>
        <v>245.27</v>
      </c>
      <c r="I83" s="11">
        <f t="shared" si="5"/>
        <v>6202.88</v>
      </c>
    </row>
    <row r="84" spans="1:9" ht="36" x14ac:dyDescent="0.2">
      <c r="A84" s="10" t="s">
        <v>246</v>
      </c>
      <c r="B84" s="4" t="s">
        <v>247</v>
      </c>
      <c r="C84" s="4" t="s">
        <v>57</v>
      </c>
      <c r="D84" s="3" t="s">
        <v>248</v>
      </c>
      <c r="E84" s="4" t="s">
        <v>31</v>
      </c>
      <c r="F84" s="5">
        <v>44.15</v>
      </c>
      <c r="G84" s="6">
        <v>89.67</v>
      </c>
      <c r="H84" s="6">
        <f t="shared" si="7"/>
        <v>116.31</v>
      </c>
      <c r="I84" s="11">
        <f t="shared" si="5"/>
        <v>5135.09</v>
      </c>
    </row>
    <row r="85" spans="1:9" ht="36" x14ac:dyDescent="0.2">
      <c r="A85" s="10" t="s">
        <v>249</v>
      </c>
      <c r="B85" s="4" t="s">
        <v>250</v>
      </c>
      <c r="C85" s="4" t="s">
        <v>57</v>
      </c>
      <c r="D85" s="3" t="s">
        <v>251</v>
      </c>
      <c r="E85" s="4" t="s">
        <v>31</v>
      </c>
      <c r="F85" s="5">
        <v>245.24</v>
      </c>
      <c r="G85" s="6">
        <v>84.75</v>
      </c>
      <c r="H85" s="6">
        <f t="shared" si="7"/>
        <v>109.93</v>
      </c>
      <c r="I85" s="11">
        <f t="shared" si="5"/>
        <v>26959.23</v>
      </c>
    </row>
    <row r="86" spans="1:9" ht="48" x14ac:dyDescent="0.2">
      <c r="A86" s="10" t="s">
        <v>252</v>
      </c>
      <c r="B86" s="4" t="s">
        <v>253</v>
      </c>
      <c r="C86" s="4" t="s">
        <v>254</v>
      </c>
      <c r="D86" s="3" t="s">
        <v>255</v>
      </c>
      <c r="E86" s="4" t="s">
        <v>62</v>
      </c>
      <c r="F86" s="5">
        <v>5.71</v>
      </c>
      <c r="G86" s="6">
        <v>130.94999999999999</v>
      </c>
      <c r="H86" s="6">
        <f t="shared" si="7"/>
        <v>169.86</v>
      </c>
      <c r="I86" s="11">
        <f t="shared" si="5"/>
        <v>969.9</v>
      </c>
    </row>
    <row r="87" spans="1:9" ht="36" x14ac:dyDescent="0.2">
      <c r="A87" s="10" t="s">
        <v>256</v>
      </c>
      <c r="B87" s="4" t="s">
        <v>257</v>
      </c>
      <c r="C87" s="4" t="s">
        <v>13</v>
      </c>
      <c r="D87" s="3" t="s">
        <v>258</v>
      </c>
      <c r="E87" s="4" t="s">
        <v>259</v>
      </c>
      <c r="F87" s="5">
        <v>10.5</v>
      </c>
      <c r="G87" s="6">
        <v>38.950000000000003</v>
      </c>
      <c r="H87" s="6">
        <f t="shared" si="7"/>
        <v>50.52</v>
      </c>
      <c r="I87" s="11">
        <f t="shared" si="5"/>
        <v>530.46</v>
      </c>
    </row>
    <row r="88" spans="1:9" ht="36" x14ac:dyDescent="0.2">
      <c r="A88" s="10" t="s">
        <v>260</v>
      </c>
      <c r="B88" s="4" t="s">
        <v>261</v>
      </c>
      <c r="C88" s="4" t="s">
        <v>13</v>
      </c>
      <c r="D88" s="3" t="s">
        <v>262</v>
      </c>
      <c r="E88" s="4" t="s">
        <v>259</v>
      </c>
      <c r="F88" s="5">
        <v>45.67</v>
      </c>
      <c r="G88" s="6">
        <v>159.22</v>
      </c>
      <c r="H88" s="6">
        <f t="shared" si="7"/>
        <v>206.52</v>
      </c>
      <c r="I88" s="11">
        <f t="shared" si="5"/>
        <v>9431.77</v>
      </c>
    </row>
    <row r="89" spans="1:9" ht="36" x14ac:dyDescent="0.2">
      <c r="A89" s="10" t="s">
        <v>263</v>
      </c>
      <c r="B89" s="4" t="s">
        <v>264</v>
      </c>
      <c r="C89" s="4" t="s">
        <v>18</v>
      </c>
      <c r="D89" s="3" t="s">
        <v>265</v>
      </c>
      <c r="E89" s="4" t="s">
        <v>51</v>
      </c>
      <c r="F89" s="5">
        <v>35.92</v>
      </c>
      <c r="G89" s="6">
        <v>15.21</v>
      </c>
      <c r="H89" s="6">
        <f t="shared" si="7"/>
        <v>19.73</v>
      </c>
      <c r="I89" s="11">
        <f t="shared" si="5"/>
        <v>708.7</v>
      </c>
    </row>
    <row r="90" spans="1:9" s="26" customFormat="1" ht="20.100000000000001" customHeight="1" x14ac:dyDescent="0.2">
      <c r="A90" s="21" t="s">
        <v>266</v>
      </c>
      <c r="B90" s="31" t="s">
        <v>267</v>
      </c>
      <c r="C90" s="31"/>
      <c r="D90" s="31"/>
      <c r="E90" s="31"/>
      <c r="F90" s="31"/>
      <c r="G90" s="31"/>
      <c r="H90" s="31"/>
      <c r="I90" s="22">
        <v>71608.399999999994</v>
      </c>
    </row>
    <row r="91" spans="1:9" s="26" customFormat="1" ht="20.100000000000001" customHeight="1" x14ac:dyDescent="0.2">
      <c r="A91" s="21" t="s">
        <v>268</v>
      </c>
      <c r="B91" s="31" t="s">
        <v>269</v>
      </c>
      <c r="C91" s="31"/>
      <c r="D91" s="31"/>
      <c r="E91" s="31"/>
      <c r="F91" s="31"/>
      <c r="G91" s="31"/>
      <c r="H91" s="31"/>
      <c r="I91" s="22">
        <f>ROUND(SUM(I92:I99),2)</f>
        <v>26001.19</v>
      </c>
    </row>
    <row r="92" spans="1:9" ht="36" x14ac:dyDescent="0.2">
      <c r="A92" s="10" t="s">
        <v>270</v>
      </c>
      <c r="B92" s="4" t="s">
        <v>271</v>
      </c>
      <c r="C92" s="4" t="s">
        <v>25</v>
      </c>
      <c r="D92" s="3" t="s">
        <v>272</v>
      </c>
      <c r="E92" s="4" t="s">
        <v>31</v>
      </c>
      <c r="F92" s="5">
        <v>11.8</v>
      </c>
      <c r="G92" s="6">
        <v>451.87</v>
      </c>
      <c r="H92" s="6">
        <f t="shared" ref="H92:H99" si="8">ROUND(G92 * ROUND(1 + (29.71/100),4),2)</f>
        <v>586.12</v>
      </c>
      <c r="I92" s="11">
        <f t="shared" ref="I92:I99" si="9">ROUND(F92*H92,2)</f>
        <v>6916.22</v>
      </c>
    </row>
    <row r="93" spans="1:9" ht="24" x14ac:dyDescent="0.2">
      <c r="A93" s="10" t="s">
        <v>273</v>
      </c>
      <c r="B93" s="4" t="s">
        <v>274</v>
      </c>
      <c r="C93" s="4" t="s">
        <v>13</v>
      </c>
      <c r="D93" s="3" t="s">
        <v>275</v>
      </c>
      <c r="E93" s="4" t="s">
        <v>62</v>
      </c>
      <c r="F93" s="5">
        <v>11.8</v>
      </c>
      <c r="G93" s="6">
        <v>134.5</v>
      </c>
      <c r="H93" s="6">
        <f t="shared" si="8"/>
        <v>174.46</v>
      </c>
      <c r="I93" s="11">
        <f t="shared" si="9"/>
        <v>2058.63</v>
      </c>
    </row>
    <row r="94" spans="1:9" ht="36" x14ac:dyDescent="0.2">
      <c r="A94" s="10" t="s">
        <v>276</v>
      </c>
      <c r="B94" s="4" t="s">
        <v>277</v>
      </c>
      <c r="C94" s="4" t="s">
        <v>25</v>
      </c>
      <c r="D94" s="3" t="s">
        <v>278</v>
      </c>
      <c r="E94" s="4" t="s">
        <v>31</v>
      </c>
      <c r="F94" s="5">
        <v>4.32</v>
      </c>
      <c r="G94" s="6">
        <v>670.73</v>
      </c>
      <c r="H94" s="6">
        <f t="shared" si="8"/>
        <v>870</v>
      </c>
      <c r="I94" s="11">
        <f t="shared" si="9"/>
        <v>3758.4</v>
      </c>
    </row>
    <row r="95" spans="1:9" ht="48" x14ac:dyDescent="0.2">
      <c r="A95" s="10" t="s">
        <v>279</v>
      </c>
      <c r="B95" s="4" t="s">
        <v>280</v>
      </c>
      <c r="C95" s="4" t="s">
        <v>18</v>
      </c>
      <c r="D95" s="3" t="s">
        <v>281</v>
      </c>
      <c r="E95" s="4" t="s">
        <v>31</v>
      </c>
      <c r="F95" s="5">
        <v>2.52</v>
      </c>
      <c r="G95" s="6">
        <v>670.75</v>
      </c>
      <c r="H95" s="6">
        <f t="shared" si="8"/>
        <v>870.03</v>
      </c>
      <c r="I95" s="11">
        <f t="shared" si="9"/>
        <v>2192.48</v>
      </c>
    </row>
    <row r="96" spans="1:9" ht="36" x14ac:dyDescent="0.2">
      <c r="A96" s="10" t="s">
        <v>282</v>
      </c>
      <c r="B96" s="4" t="s">
        <v>283</v>
      </c>
      <c r="C96" s="4" t="s">
        <v>13</v>
      </c>
      <c r="D96" s="3" t="s">
        <v>284</v>
      </c>
      <c r="E96" s="4" t="s">
        <v>15</v>
      </c>
      <c r="F96" s="5">
        <v>1</v>
      </c>
      <c r="G96" s="6">
        <v>204.16</v>
      </c>
      <c r="H96" s="6">
        <f t="shared" si="8"/>
        <v>264.82</v>
      </c>
      <c r="I96" s="11">
        <f t="shared" si="9"/>
        <v>264.82</v>
      </c>
    </row>
    <row r="97" spans="1:9" x14ac:dyDescent="0.2">
      <c r="A97" s="10" t="s">
        <v>285</v>
      </c>
      <c r="B97" s="4" t="s">
        <v>286</v>
      </c>
      <c r="C97" s="4" t="s">
        <v>25</v>
      </c>
      <c r="D97" s="3" t="s">
        <v>287</v>
      </c>
      <c r="E97" s="4" t="s">
        <v>44</v>
      </c>
      <c r="F97" s="5">
        <v>6</v>
      </c>
      <c r="G97" s="6">
        <v>121.04</v>
      </c>
      <c r="H97" s="6">
        <f t="shared" si="8"/>
        <v>157</v>
      </c>
      <c r="I97" s="11">
        <f t="shared" si="9"/>
        <v>942</v>
      </c>
    </row>
    <row r="98" spans="1:9" ht="60" x14ac:dyDescent="0.2">
      <c r="A98" s="10" t="s">
        <v>288</v>
      </c>
      <c r="B98" s="4" t="s">
        <v>289</v>
      </c>
      <c r="C98" s="4" t="s">
        <v>25</v>
      </c>
      <c r="D98" s="3" t="s">
        <v>290</v>
      </c>
      <c r="E98" s="4" t="s">
        <v>31</v>
      </c>
      <c r="F98" s="5">
        <v>12</v>
      </c>
      <c r="G98" s="6">
        <v>590.72</v>
      </c>
      <c r="H98" s="6">
        <f t="shared" si="8"/>
        <v>766.22</v>
      </c>
      <c r="I98" s="11">
        <f t="shared" si="9"/>
        <v>9194.64</v>
      </c>
    </row>
    <row r="99" spans="1:9" ht="72" x14ac:dyDescent="0.2">
      <c r="A99" s="10" t="s">
        <v>291</v>
      </c>
      <c r="B99" s="4" t="s">
        <v>292</v>
      </c>
      <c r="C99" s="4" t="s">
        <v>25</v>
      </c>
      <c r="D99" s="3" t="s">
        <v>293</v>
      </c>
      <c r="E99" s="4" t="s">
        <v>31</v>
      </c>
      <c r="F99" s="5">
        <v>1.5</v>
      </c>
      <c r="G99" s="6">
        <v>346.41</v>
      </c>
      <c r="H99" s="6">
        <f t="shared" si="8"/>
        <v>449.33</v>
      </c>
      <c r="I99" s="11">
        <f t="shared" si="9"/>
        <v>674</v>
      </c>
    </row>
    <row r="100" spans="1:9" s="26" customFormat="1" ht="20.100000000000001" customHeight="1" x14ac:dyDescent="0.2">
      <c r="A100" s="21" t="s">
        <v>294</v>
      </c>
      <c r="B100" s="31" t="s">
        <v>295</v>
      </c>
      <c r="C100" s="31"/>
      <c r="D100" s="31"/>
      <c r="E100" s="31"/>
      <c r="F100" s="31"/>
      <c r="G100" s="31"/>
      <c r="H100" s="31"/>
      <c r="I100" s="22">
        <f>ROUND(SUM(I101:I107),2)</f>
        <v>21735.8</v>
      </c>
    </row>
    <row r="101" spans="1:9" ht="60" x14ac:dyDescent="0.2">
      <c r="A101" s="10" t="s">
        <v>296</v>
      </c>
      <c r="B101" s="4" t="s">
        <v>297</v>
      </c>
      <c r="C101" s="4" t="s">
        <v>25</v>
      </c>
      <c r="D101" s="3" t="s">
        <v>298</v>
      </c>
      <c r="E101" s="4" t="s">
        <v>44</v>
      </c>
      <c r="F101" s="5">
        <v>5</v>
      </c>
      <c r="G101" s="6">
        <v>1030.8699999999999</v>
      </c>
      <c r="H101" s="6">
        <f t="shared" ref="H101:H107" si="10">ROUND(G101 * ROUND(1 + (29.71/100),4),2)</f>
        <v>1337.14</v>
      </c>
      <c r="I101" s="11">
        <f t="shared" ref="I101:I107" si="11">ROUND(F101*H101,2)</f>
        <v>6685.7</v>
      </c>
    </row>
    <row r="102" spans="1:9" ht="60" x14ac:dyDescent="0.2">
      <c r="A102" s="10" t="s">
        <v>299</v>
      </c>
      <c r="B102" s="4" t="s">
        <v>300</v>
      </c>
      <c r="C102" s="4" t="s">
        <v>25</v>
      </c>
      <c r="D102" s="3" t="s">
        <v>301</v>
      </c>
      <c r="E102" s="4" t="s">
        <v>44</v>
      </c>
      <c r="F102" s="5">
        <v>2</v>
      </c>
      <c r="G102" s="6">
        <v>1079.46</v>
      </c>
      <c r="H102" s="6">
        <f t="shared" si="10"/>
        <v>1400.17</v>
      </c>
      <c r="I102" s="11">
        <f t="shared" si="11"/>
        <v>2800.34</v>
      </c>
    </row>
    <row r="103" spans="1:9" ht="36" x14ac:dyDescent="0.2">
      <c r="A103" s="10" t="s">
        <v>302</v>
      </c>
      <c r="B103" s="4" t="s">
        <v>303</v>
      </c>
      <c r="C103" s="4" t="s">
        <v>18</v>
      </c>
      <c r="D103" s="3" t="s">
        <v>304</v>
      </c>
      <c r="E103" s="4" t="s">
        <v>44</v>
      </c>
      <c r="F103" s="5">
        <v>3</v>
      </c>
      <c r="G103" s="6">
        <v>1036.79</v>
      </c>
      <c r="H103" s="6">
        <f t="shared" si="10"/>
        <v>1344.82</v>
      </c>
      <c r="I103" s="11">
        <f t="shared" si="11"/>
        <v>4034.46</v>
      </c>
    </row>
    <row r="104" spans="1:9" ht="36" x14ac:dyDescent="0.2">
      <c r="A104" s="10" t="s">
        <v>305</v>
      </c>
      <c r="B104" s="4" t="s">
        <v>306</v>
      </c>
      <c r="C104" s="4" t="s">
        <v>18</v>
      </c>
      <c r="D104" s="3" t="s">
        <v>307</v>
      </c>
      <c r="E104" s="4" t="s">
        <v>44</v>
      </c>
      <c r="F104" s="5">
        <v>2</v>
      </c>
      <c r="G104" s="6">
        <v>998.31</v>
      </c>
      <c r="H104" s="6">
        <f t="shared" si="10"/>
        <v>1294.9100000000001</v>
      </c>
      <c r="I104" s="11">
        <f t="shared" si="11"/>
        <v>2589.8200000000002</v>
      </c>
    </row>
    <row r="105" spans="1:9" ht="36" x14ac:dyDescent="0.2">
      <c r="A105" s="10" t="s">
        <v>308</v>
      </c>
      <c r="B105" s="4" t="s">
        <v>309</v>
      </c>
      <c r="C105" s="4" t="s">
        <v>18</v>
      </c>
      <c r="D105" s="3" t="s">
        <v>310</v>
      </c>
      <c r="E105" s="4" t="s">
        <v>44</v>
      </c>
      <c r="F105" s="5">
        <v>2</v>
      </c>
      <c r="G105" s="6">
        <v>1113.75</v>
      </c>
      <c r="H105" s="6">
        <f t="shared" si="10"/>
        <v>1444.65</v>
      </c>
      <c r="I105" s="11">
        <f t="shared" si="11"/>
        <v>2889.3</v>
      </c>
    </row>
    <row r="106" spans="1:9" ht="60" x14ac:dyDescent="0.2">
      <c r="A106" s="10" t="s">
        <v>311</v>
      </c>
      <c r="B106" s="4" t="s">
        <v>312</v>
      </c>
      <c r="C106" s="4" t="s">
        <v>18</v>
      </c>
      <c r="D106" s="3" t="s">
        <v>313</v>
      </c>
      <c r="E106" s="4" t="s">
        <v>44</v>
      </c>
      <c r="F106" s="5">
        <v>1</v>
      </c>
      <c r="G106" s="6">
        <v>1257.21</v>
      </c>
      <c r="H106" s="6">
        <f t="shared" si="10"/>
        <v>1630.73</v>
      </c>
      <c r="I106" s="11">
        <f t="shared" si="11"/>
        <v>1630.73</v>
      </c>
    </row>
    <row r="107" spans="1:9" ht="36" x14ac:dyDescent="0.2">
      <c r="A107" s="10" t="s">
        <v>314</v>
      </c>
      <c r="B107" s="4" t="s">
        <v>315</v>
      </c>
      <c r="C107" s="4" t="s">
        <v>25</v>
      </c>
      <c r="D107" s="3" t="s">
        <v>316</v>
      </c>
      <c r="E107" s="4" t="s">
        <v>44</v>
      </c>
      <c r="F107" s="5">
        <v>1</v>
      </c>
      <c r="G107" s="6">
        <v>852.25</v>
      </c>
      <c r="H107" s="6">
        <f t="shared" si="10"/>
        <v>1105.45</v>
      </c>
      <c r="I107" s="11">
        <f t="shared" si="11"/>
        <v>1105.45</v>
      </c>
    </row>
    <row r="108" spans="1:9" s="26" customFormat="1" ht="20.100000000000001" customHeight="1" x14ac:dyDescent="0.2">
      <c r="A108" s="21" t="s">
        <v>317</v>
      </c>
      <c r="B108" s="31" t="s">
        <v>318</v>
      </c>
      <c r="C108" s="31"/>
      <c r="D108" s="31"/>
      <c r="E108" s="31"/>
      <c r="F108" s="31"/>
      <c r="G108" s="31"/>
      <c r="H108" s="31"/>
      <c r="I108" s="22">
        <f>ROUND(SUM(I109:I111),2)</f>
        <v>23871.41</v>
      </c>
    </row>
    <row r="109" spans="1:9" ht="36" x14ac:dyDescent="0.2">
      <c r="A109" s="10" t="s">
        <v>319</v>
      </c>
      <c r="B109" s="4" t="s">
        <v>320</v>
      </c>
      <c r="C109" s="4" t="s">
        <v>25</v>
      </c>
      <c r="D109" s="3" t="s">
        <v>321</v>
      </c>
      <c r="E109" s="4" t="s">
        <v>44</v>
      </c>
      <c r="F109" s="5">
        <v>1</v>
      </c>
      <c r="G109" s="6">
        <v>3965.7</v>
      </c>
      <c r="H109" s="6">
        <f t="shared" ref="H109:H111" si="12">ROUND(G109 * ROUND(1 + (29.71/100),4),2)</f>
        <v>5143.91</v>
      </c>
      <c r="I109" s="11">
        <f t="shared" ref="I109:I111" si="13">ROUND(F109*H109,2)</f>
        <v>5143.91</v>
      </c>
    </row>
    <row r="110" spans="1:9" ht="24" x14ac:dyDescent="0.2">
      <c r="A110" s="10" t="s">
        <v>322</v>
      </c>
      <c r="B110" s="4" t="s">
        <v>323</v>
      </c>
      <c r="C110" s="4" t="s">
        <v>254</v>
      </c>
      <c r="D110" s="3" t="s">
        <v>324</v>
      </c>
      <c r="E110" s="4" t="s">
        <v>62</v>
      </c>
      <c r="F110" s="5">
        <v>29.8</v>
      </c>
      <c r="G110" s="6">
        <v>450</v>
      </c>
      <c r="H110" s="6">
        <f t="shared" si="12"/>
        <v>583.70000000000005</v>
      </c>
      <c r="I110" s="11">
        <f t="shared" si="13"/>
        <v>17394.259999999998</v>
      </c>
    </row>
    <row r="111" spans="1:9" ht="24" x14ac:dyDescent="0.2">
      <c r="A111" s="10" t="s">
        <v>325</v>
      </c>
      <c r="B111" s="4" t="s">
        <v>326</v>
      </c>
      <c r="C111" s="4" t="s">
        <v>25</v>
      </c>
      <c r="D111" s="3" t="s">
        <v>327</v>
      </c>
      <c r="E111" s="4" t="s">
        <v>31</v>
      </c>
      <c r="F111" s="5">
        <v>3.06</v>
      </c>
      <c r="G111" s="6">
        <v>335.9</v>
      </c>
      <c r="H111" s="6">
        <f t="shared" si="12"/>
        <v>435.7</v>
      </c>
      <c r="I111" s="11">
        <f t="shared" si="13"/>
        <v>1333.24</v>
      </c>
    </row>
    <row r="112" spans="1:9" s="26" customFormat="1" ht="20.100000000000001" customHeight="1" x14ac:dyDescent="0.2">
      <c r="A112" s="21" t="s">
        <v>328</v>
      </c>
      <c r="B112" s="31" t="s">
        <v>329</v>
      </c>
      <c r="C112" s="31"/>
      <c r="D112" s="31"/>
      <c r="E112" s="31"/>
      <c r="F112" s="31"/>
      <c r="G112" s="31"/>
      <c r="H112" s="31"/>
      <c r="I112" s="22">
        <f>ROUND(SUM(I113:I133),2)</f>
        <v>116066.13</v>
      </c>
    </row>
    <row r="113" spans="1:9" ht="24" x14ac:dyDescent="0.2">
      <c r="A113" s="10" t="s">
        <v>330</v>
      </c>
      <c r="B113" s="4" t="s">
        <v>331</v>
      </c>
      <c r="C113" s="4" t="s">
        <v>13</v>
      </c>
      <c r="D113" s="3" t="s">
        <v>332</v>
      </c>
      <c r="E113" s="4" t="s">
        <v>15</v>
      </c>
      <c r="F113" s="5">
        <v>6</v>
      </c>
      <c r="G113" s="6">
        <v>131.13999999999999</v>
      </c>
      <c r="H113" s="6">
        <f t="shared" ref="H113:H133" si="14">ROUND(G113 * ROUND(1 + (29.71/100),4),2)</f>
        <v>170.1</v>
      </c>
      <c r="I113" s="11">
        <f t="shared" ref="I113:I133" si="15">ROUND(F113*H113,2)</f>
        <v>1020.6</v>
      </c>
    </row>
    <row r="114" spans="1:9" ht="36" x14ac:dyDescent="0.2">
      <c r="A114" s="10" t="s">
        <v>333</v>
      </c>
      <c r="B114" s="4" t="s">
        <v>334</v>
      </c>
      <c r="C114" s="4" t="s">
        <v>13</v>
      </c>
      <c r="D114" s="3" t="s">
        <v>335</v>
      </c>
      <c r="E114" s="4" t="s">
        <v>15</v>
      </c>
      <c r="F114" s="5">
        <v>28</v>
      </c>
      <c r="G114" s="6">
        <v>118.43</v>
      </c>
      <c r="H114" s="6">
        <f t="shared" si="14"/>
        <v>153.62</v>
      </c>
      <c r="I114" s="11">
        <f t="shared" si="15"/>
        <v>4301.3599999999997</v>
      </c>
    </row>
    <row r="115" spans="1:9" ht="60" x14ac:dyDescent="0.2">
      <c r="A115" s="10" t="s">
        <v>336</v>
      </c>
      <c r="B115" s="4" t="s">
        <v>337</v>
      </c>
      <c r="C115" s="4" t="s">
        <v>13</v>
      </c>
      <c r="D115" s="3" t="s">
        <v>338</v>
      </c>
      <c r="E115" s="4" t="s">
        <v>15</v>
      </c>
      <c r="F115" s="5">
        <v>10</v>
      </c>
      <c r="G115" s="6">
        <v>1065.29</v>
      </c>
      <c r="H115" s="6">
        <f t="shared" si="14"/>
        <v>1381.79</v>
      </c>
      <c r="I115" s="11">
        <f t="shared" si="15"/>
        <v>13817.9</v>
      </c>
    </row>
    <row r="116" spans="1:9" ht="60" x14ac:dyDescent="0.2">
      <c r="A116" s="10" t="s">
        <v>339</v>
      </c>
      <c r="B116" s="4" t="s">
        <v>340</v>
      </c>
      <c r="C116" s="4" t="s">
        <v>13</v>
      </c>
      <c r="D116" s="3" t="s">
        <v>341</v>
      </c>
      <c r="E116" s="4" t="s">
        <v>15</v>
      </c>
      <c r="F116" s="5">
        <v>2</v>
      </c>
      <c r="G116" s="6">
        <v>1298.1099999999999</v>
      </c>
      <c r="H116" s="6">
        <f t="shared" si="14"/>
        <v>1683.78</v>
      </c>
      <c r="I116" s="11">
        <f t="shared" si="15"/>
        <v>3367.56</v>
      </c>
    </row>
    <row r="117" spans="1:9" ht="36" x14ac:dyDescent="0.2">
      <c r="A117" s="10" t="s">
        <v>342</v>
      </c>
      <c r="B117" s="4" t="s">
        <v>343</v>
      </c>
      <c r="C117" s="4" t="s">
        <v>13</v>
      </c>
      <c r="D117" s="3" t="s">
        <v>344</v>
      </c>
      <c r="E117" s="4" t="s">
        <v>15</v>
      </c>
      <c r="F117" s="5">
        <v>3</v>
      </c>
      <c r="G117" s="6">
        <v>237.31</v>
      </c>
      <c r="H117" s="6">
        <f t="shared" si="14"/>
        <v>307.81</v>
      </c>
      <c r="I117" s="11">
        <f t="shared" si="15"/>
        <v>923.43</v>
      </c>
    </row>
    <row r="118" spans="1:9" ht="48" x14ac:dyDescent="0.2">
      <c r="A118" s="10" t="s">
        <v>345</v>
      </c>
      <c r="B118" s="4" t="s">
        <v>346</v>
      </c>
      <c r="C118" s="4" t="s">
        <v>13</v>
      </c>
      <c r="D118" s="3" t="s">
        <v>347</v>
      </c>
      <c r="E118" s="4" t="s">
        <v>15</v>
      </c>
      <c r="F118" s="5">
        <v>4</v>
      </c>
      <c r="G118" s="6">
        <v>139</v>
      </c>
      <c r="H118" s="6">
        <f t="shared" si="14"/>
        <v>180.3</v>
      </c>
      <c r="I118" s="11">
        <f t="shared" si="15"/>
        <v>721.2</v>
      </c>
    </row>
    <row r="119" spans="1:9" ht="36" x14ac:dyDescent="0.2">
      <c r="A119" s="10" t="s">
        <v>348</v>
      </c>
      <c r="B119" s="4" t="s">
        <v>349</v>
      </c>
      <c r="C119" s="4" t="s">
        <v>13</v>
      </c>
      <c r="D119" s="3" t="s">
        <v>350</v>
      </c>
      <c r="E119" s="4" t="s">
        <v>15</v>
      </c>
      <c r="F119" s="5">
        <v>4</v>
      </c>
      <c r="G119" s="6">
        <v>197.52</v>
      </c>
      <c r="H119" s="6">
        <f t="shared" si="14"/>
        <v>256.2</v>
      </c>
      <c r="I119" s="11">
        <f t="shared" si="15"/>
        <v>1024.8</v>
      </c>
    </row>
    <row r="120" spans="1:9" ht="24" x14ac:dyDescent="0.2">
      <c r="A120" s="10" t="s">
        <v>351</v>
      </c>
      <c r="B120" s="4" t="s">
        <v>352</v>
      </c>
      <c r="C120" s="4" t="s">
        <v>25</v>
      </c>
      <c r="D120" s="3" t="s">
        <v>353</v>
      </c>
      <c r="E120" s="4" t="s">
        <v>44</v>
      </c>
      <c r="F120" s="5">
        <v>3</v>
      </c>
      <c r="G120" s="6">
        <v>631.95000000000005</v>
      </c>
      <c r="H120" s="6">
        <f t="shared" si="14"/>
        <v>819.7</v>
      </c>
      <c r="I120" s="11">
        <f t="shared" si="15"/>
        <v>2459.1</v>
      </c>
    </row>
    <row r="121" spans="1:9" ht="36" x14ac:dyDescent="0.2">
      <c r="A121" s="10" t="s">
        <v>354</v>
      </c>
      <c r="B121" s="4" t="s">
        <v>355</v>
      </c>
      <c r="C121" s="4" t="s">
        <v>25</v>
      </c>
      <c r="D121" s="3" t="s">
        <v>356</v>
      </c>
      <c r="E121" s="4" t="s">
        <v>44</v>
      </c>
      <c r="F121" s="5">
        <v>25</v>
      </c>
      <c r="G121" s="6">
        <v>467.6</v>
      </c>
      <c r="H121" s="6">
        <f t="shared" si="14"/>
        <v>606.52</v>
      </c>
      <c r="I121" s="11">
        <f t="shared" si="15"/>
        <v>15163</v>
      </c>
    </row>
    <row r="122" spans="1:9" ht="36" x14ac:dyDescent="0.2">
      <c r="A122" s="10" t="s">
        <v>357</v>
      </c>
      <c r="B122" s="4" t="s">
        <v>358</v>
      </c>
      <c r="C122" s="4" t="s">
        <v>254</v>
      </c>
      <c r="D122" s="3" t="s">
        <v>359</v>
      </c>
      <c r="E122" s="4" t="s">
        <v>62</v>
      </c>
      <c r="F122" s="5">
        <v>5.04</v>
      </c>
      <c r="G122" s="6">
        <v>350</v>
      </c>
      <c r="H122" s="6">
        <f t="shared" si="14"/>
        <v>453.99</v>
      </c>
      <c r="I122" s="11">
        <f t="shared" si="15"/>
        <v>2288.11</v>
      </c>
    </row>
    <row r="123" spans="1:9" ht="24" x14ac:dyDescent="0.2">
      <c r="A123" s="10" t="s">
        <v>360</v>
      </c>
      <c r="B123" s="4" t="s">
        <v>361</v>
      </c>
      <c r="C123" s="4" t="s">
        <v>254</v>
      </c>
      <c r="D123" s="3" t="s">
        <v>362</v>
      </c>
      <c r="E123" s="4" t="s">
        <v>15</v>
      </c>
      <c r="F123" s="5">
        <v>2</v>
      </c>
      <c r="G123" s="6">
        <v>481.55</v>
      </c>
      <c r="H123" s="6">
        <f t="shared" si="14"/>
        <v>624.62</v>
      </c>
      <c r="I123" s="11">
        <f t="shared" si="15"/>
        <v>1249.24</v>
      </c>
    </row>
    <row r="124" spans="1:9" ht="36" x14ac:dyDescent="0.2">
      <c r="A124" s="10" t="s">
        <v>363</v>
      </c>
      <c r="B124" s="4" t="s">
        <v>364</v>
      </c>
      <c r="C124" s="4" t="s">
        <v>25</v>
      </c>
      <c r="D124" s="3" t="s">
        <v>365</v>
      </c>
      <c r="E124" s="4" t="s">
        <v>44</v>
      </c>
      <c r="F124" s="5">
        <v>6</v>
      </c>
      <c r="G124" s="6">
        <v>546.91</v>
      </c>
      <c r="H124" s="6">
        <f t="shared" si="14"/>
        <v>709.4</v>
      </c>
      <c r="I124" s="11">
        <f t="shared" si="15"/>
        <v>4256.3999999999996</v>
      </c>
    </row>
    <row r="125" spans="1:9" ht="36" x14ac:dyDescent="0.2">
      <c r="A125" s="10" t="s">
        <v>366</v>
      </c>
      <c r="B125" s="4" t="s">
        <v>367</v>
      </c>
      <c r="C125" s="4" t="s">
        <v>13</v>
      </c>
      <c r="D125" s="3" t="s">
        <v>368</v>
      </c>
      <c r="E125" s="4" t="s">
        <v>15</v>
      </c>
      <c r="F125" s="5">
        <v>5</v>
      </c>
      <c r="G125" s="6">
        <v>184.3</v>
      </c>
      <c r="H125" s="6">
        <f t="shared" si="14"/>
        <v>239.06</v>
      </c>
      <c r="I125" s="11">
        <f t="shared" si="15"/>
        <v>1195.3</v>
      </c>
    </row>
    <row r="126" spans="1:9" ht="36" x14ac:dyDescent="0.2">
      <c r="A126" s="10" t="s">
        <v>369</v>
      </c>
      <c r="B126" s="4" t="s">
        <v>370</v>
      </c>
      <c r="C126" s="4" t="s">
        <v>18</v>
      </c>
      <c r="D126" s="3" t="s">
        <v>371</v>
      </c>
      <c r="E126" s="4" t="s">
        <v>44</v>
      </c>
      <c r="F126" s="5">
        <v>1</v>
      </c>
      <c r="G126" s="6">
        <v>4187.7700000000004</v>
      </c>
      <c r="H126" s="6">
        <f t="shared" si="14"/>
        <v>5431.96</v>
      </c>
      <c r="I126" s="11">
        <f t="shared" si="15"/>
        <v>5431.96</v>
      </c>
    </row>
    <row r="127" spans="1:9" ht="36" x14ac:dyDescent="0.2">
      <c r="A127" s="10" t="s">
        <v>372</v>
      </c>
      <c r="B127" s="4" t="s">
        <v>373</v>
      </c>
      <c r="C127" s="4" t="s">
        <v>13</v>
      </c>
      <c r="D127" s="3" t="s">
        <v>374</v>
      </c>
      <c r="E127" s="4" t="s">
        <v>62</v>
      </c>
      <c r="F127" s="5">
        <v>19.71</v>
      </c>
      <c r="G127" s="6">
        <v>322.52</v>
      </c>
      <c r="H127" s="6">
        <f t="shared" si="14"/>
        <v>418.34</v>
      </c>
      <c r="I127" s="11">
        <f t="shared" si="15"/>
        <v>8245.48</v>
      </c>
    </row>
    <row r="128" spans="1:9" ht="60" x14ac:dyDescent="0.2">
      <c r="A128" s="10" t="s">
        <v>375</v>
      </c>
      <c r="B128" s="4" t="s">
        <v>376</v>
      </c>
      <c r="C128" s="4" t="s">
        <v>13</v>
      </c>
      <c r="D128" s="3" t="s">
        <v>377</v>
      </c>
      <c r="E128" s="4" t="s">
        <v>62</v>
      </c>
      <c r="F128" s="5">
        <v>29.78</v>
      </c>
      <c r="G128" s="6">
        <v>408.58</v>
      </c>
      <c r="H128" s="6">
        <f t="shared" si="14"/>
        <v>529.97</v>
      </c>
      <c r="I128" s="11">
        <f t="shared" si="15"/>
        <v>15782.51</v>
      </c>
    </row>
    <row r="129" spans="1:9" ht="36" x14ac:dyDescent="0.2">
      <c r="A129" s="10" t="s">
        <v>378</v>
      </c>
      <c r="B129" s="4" t="s">
        <v>379</v>
      </c>
      <c r="C129" s="4" t="s">
        <v>13</v>
      </c>
      <c r="D129" s="3" t="s">
        <v>380</v>
      </c>
      <c r="E129" s="4" t="s">
        <v>259</v>
      </c>
      <c r="F129" s="5">
        <v>49.27</v>
      </c>
      <c r="G129" s="6">
        <v>51.87</v>
      </c>
      <c r="H129" s="6">
        <f t="shared" si="14"/>
        <v>67.28</v>
      </c>
      <c r="I129" s="11">
        <f t="shared" si="15"/>
        <v>3314.89</v>
      </c>
    </row>
    <row r="130" spans="1:9" ht="48" x14ac:dyDescent="0.2">
      <c r="A130" s="10" t="s">
        <v>381</v>
      </c>
      <c r="B130" s="4" t="s">
        <v>382</v>
      </c>
      <c r="C130" s="4" t="s">
        <v>13</v>
      </c>
      <c r="D130" s="3" t="s">
        <v>383</v>
      </c>
      <c r="E130" s="4" t="s">
        <v>259</v>
      </c>
      <c r="F130" s="5">
        <v>62.88</v>
      </c>
      <c r="G130" s="6">
        <v>208.53</v>
      </c>
      <c r="H130" s="6">
        <f t="shared" si="14"/>
        <v>270.48</v>
      </c>
      <c r="I130" s="11">
        <f t="shared" si="15"/>
        <v>17007.78</v>
      </c>
    </row>
    <row r="131" spans="1:9" ht="36" x14ac:dyDescent="0.2">
      <c r="A131" s="10" t="s">
        <v>384</v>
      </c>
      <c r="B131" s="4" t="s">
        <v>385</v>
      </c>
      <c r="C131" s="4" t="s">
        <v>13</v>
      </c>
      <c r="D131" s="3" t="s">
        <v>386</v>
      </c>
      <c r="E131" s="4" t="s">
        <v>62</v>
      </c>
      <c r="F131" s="5">
        <v>0.7</v>
      </c>
      <c r="G131" s="6">
        <v>296.86</v>
      </c>
      <c r="H131" s="6">
        <f t="shared" si="14"/>
        <v>385.06</v>
      </c>
      <c r="I131" s="11">
        <f t="shared" si="15"/>
        <v>269.54000000000002</v>
      </c>
    </row>
    <row r="132" spans="1:9" ht="24" x14ac:dyDescent="0.2">
      <c r="A132" s="10" t="s">
        <v>387</v>
      </c>
      <c r="B132" s="4" t="s">
        <v>388</v>
      </c>
      <c r="C132" s="4" t="s">
        <v>57</v>
      </c>
      <c r="D132" s="3" t="s">
        <v>389</v>
      </c>
      <c r="E132" s="4" t="s">
        <v>31</v>
      </c>
      <c r="F132" s="5">
        <v>14.08</v>
      </c>
      <c r="G132" s="6">
        <v>324.39</v>
      </c>
      <c r="H132" s="6">
        <f t="shared" si="14"/>
        <v>420.77</v>
      </c>
      <c r="I132" s="11">
        <f t="shared" si="15"/>
        <v>5924.44</v>
      </c>
    </row>
    <row r="133" spans="1:9" ht="24" x14ac:dyDescent="0.2">
      <c r="A133" s="10" t="s">
        <v>390</v>
      </c>
      <c r="B133" s="4" t="s">
        <v>391</v>
      </c>
      <c r="C133" s="4" t="s">
        <v>13</v>
      </c>
      <c r="D133" s="3" t="s">
        <v>392</v>
      </c>
      <c r="E133" s="4" t="s">
        <v>62</v>
      </c>
      <c r="F133" s="5">
        <v>9.82</v>
      </c>
      <c r="G133" s="6">
        <v>651.74</v>
      </c>
      <c r="H133" s="6">
        <f t="shared" si="14"/>
        <v>845.37</v>
      </c>
      <c r="I133" s="11">
        <f t="shared" si="15"/>
        <v>8301.5300000000007</v>
      </c>
    </row>
    <row r="134" spans="1:9" s="26" customFormat="1" ht="20.100000000000001" customHeight="1" x14ac:dyDescent="0.2">
      <c r="A134" s="21" t="s">
        <v>393</v>
      </c>
      <c r="B134" s="31" t="s">
        <v>394</v>
      </c>
      <c r="C134" s="31"/>
      <c r="D134" s="31"/>
      <c r="E134" s="31"/>
      <c r="F134" s="31"/>
      <c r="G134" s="31"/>
      <c r="H134" s="31"/>
      <c r="I134" s="22">
        <f>ROUND(SUM(I135:I147),2)</f>
        <v>11462.13</v>
      </c>
    </row>
    <row r="135" spans="1:9" ht="36" x14ac:dyDescent="0.2">
      <c r="A135" s="10" t="s">
        <v>395</v>
      </c>
      <c r="B135" s="4" t="s">
        <v>396</v>
      </c>
      <c r="C135" s="4" t="s">
        <v>25</v>
      </c>
      <c r="D135" s="3" t="s">
        <v>397</v>
      </c>
      <c r="E135" s="4" t="s">
        <v>51</v>
      </c>
      <c r="F135" s="5">
        <v>33.26</v>
      </c>
      <c r="G135" s="6">
        <v>8.02</v>
      </c>
      <c r="H135" s="6">
        <f t="shared" ref="H135:H147" si="16">ROUND(G135 * ROUND(1 + (29.71/100),4),2)</f>
        <v>10.4</v>
      </c>
      <c r="I135" s="11">
        <f t="shared" ref="I135:I147" si="17">ROUND(F135*H135,2)</f>
        <v>345.9</v>
      </c>
    </row>
    <row r="136" spans="1:9" x14ac:dyDescent="0.2">
      <c r="A136" s="10" t="s">
        <v>398</v>
      </c>
      <c r="B136" s="4" t="s">
        <v>399</v>
      </c>
      <c r="C136" s="4" t="s">
        <v>254</v>
      </c>
      <c r="D136" s="3" t="s">
        <v>400</v>
      </c>
      <c r="E136" s="4" t="s">
        <v>15</v>
      </c>
      <c r="F136" s="5">
        <v>10</v>
      </c>
      <c r="G136" s="6">
        <v>56.71</v>
      </c>
      <c r="H136" s="6">
        <f t="shared" si="16"/>
        <v>73.56</v>
      </c>
      <c r="I136" s="11">
        <f t="shared" si="17"/>
        <v>735.6</v>
      </c>
    </row>
    <row r="137" spans="1:9" ht="36" x14ac:dyDescent="0.2">
      <c r="A137" s="10" t="s">
        <v>401</v>
      </c>
      <c r="B137" s="4" t="s">
        <v>402</v>
      </c>
      <c r="C137" s="4" t="s">
        <v>25</v>
      </c>
      <c r="D137" s="3" t="s">
        <v>403</v>
      </c>
      <c r="E137" s="4" t="s">
        <v>44</v>
      </c>
      <c r="F137" s="5">
        <v>32</v>
      </c>
      <c r="G137" s="6">
        <v>7.51</v>
      </c>
      <c r="H137" s="6">
        <f t="shared" si="16"/>
        <v>9.74</v>
      </c>
      <c r="I137" s="11">
        <f t="shared" si="17"/>
        <v>311.68</v>
      </c>
    </row>
    <row r="138" spans="1:9" ht="24" x14ac:dyDescent="0.2">
      <c r="A138" s="10" t="s">
        <v>404</v>
      </c>
      <c r="B138" s="4" t="s">
        <v>405</v>
      </c>
      <c r="C138" s="4" t="s">
        <v>25</v>
      </c>
      <c r="D138" s="3" t="s">
        <v>406</v>
      </c>
      <c r="E138" s="4" t="s">
        <v>51</v>
      </c>
      <c r="F138" s="5">
        <v>36.97</v>
      </c>
      <c r="G138" s="6">
        <v>17.39</v>
      </c>
      <c r="H138" s="6">
        <f t="shared" si="16"/>
        <v>22.56</v>
      </c>
      <c r="I138" s="11">
        <f t="shared" si="17"/>
        <v>834.04</v>
      </c>
    </row>
    <row r="139" spans="1:9" ht="24" x14ac:dyDescent="0.2">
      <c r="A139" s="10" t="s">
        <v>407</v>
      </c>
      <c r="B139" s="4" t="s">
        <v>408</v>
      </c>
      <c r="C139" s="4" t="s">
        <v>25</v>
      </c>
      <c r="D139" s="3" t="s">
        <v>409</v>
      </c>
      <c r="E139" s="4" t="s">
        <v>44</v>
      </c>
      <c r="F139" s="5">
        <v>1</v>
      </c>
      <c r="G139" s="6">
        <v>10.45</v>
      </c>
      <c r="H139" s="6">
        <f t="shared" si="16"/>
        <v>13.55</v>
      </c>
      <c r="I139" s="11">
        <f t="shared" si="17"/>
        <v>13.55</v>
      </c>
    </row>
    <row r="140" spans="1:9" ht="36" x14ac:dyDescent="0.2">
      <c r="A140" s="10" t="s">
        <v>410</v>
      </c>
      <c r="B140" s="4" t="s">
        <v>411</v>
      </c>
      <c r="C140" s="4" t="s">
        <v>25</v>
      </c>
      <c r="D140" s="3" t="s">
        <v>412</v>
      </c>
      <c r="E140" s="4" t="s">
        <v>44</v>
      </c>
      <c r="F140" s="5">
        <v>10</v>
      </c>
      <c r="G140" s="6">
        <v>12.61</v>
      </c>
      <c r="H140" s="6">
        <f t="shared" si="16"/>
        <v>16.36</v>
      </c>
      <c r="I140" s="11">
        <f t="shared" si="17"/>
        <v>163.6</v>
      </c>
    </row>
    <row r="141" spans="1:9" ht="36" x14ac:dyDescent="0.2">
      <c r="A141" s="10" t="s">
        <v>413</v>
      </c>
      <c r="B141" s="4" t="s">
        <v>414</v>
      </c>
      <c r="C141" s="4" t="s">
        <v>25</v>
      </c>
      <c r="D141" s="3" t="s">
        <v>415</v>
      </c>
      <c r="E141" s="4" t="s">
        <v>51</v>
      </c>
      <c r="F141" s="5">
        <v>33.26</v>
      </c>
      <c r="G141" s="6">
        <v>15.71</v>
      </c>
      <c r="H141" s="6">
        <f t="shared" si="16"/>
        <v>20.38</v>
      </c>
      <c r="I141" s="11">
        <f t="shared" si="17"/>
        <v>677.84</v>
      </c>
    </row>
    <row r="142" spans="1:9" ht="36" x14ac:dyDescent="0.2">
      <c r="A142" s="10" t="s">
        <v>416</v>
      </c>
      <c r="B142" s="4" t="s">
        <v>417</v>
      </c>
      <c r="C142" s="4" t="s">
        <v>25</v>
      </c>
      <c r="D142" s="3" t="s">
        <v>418</v>
      </c>
      <c r="E142" s="4" t="s">
        <v>44</v>
      </c>
      <c r="F142" s="5">
        <v>8</v>
      </c>
      <c r="G142" s="6">
        <v>2.27</v>
      </c>
      <c r="H142" s="6">
        <f t="shared" si="16"/>
        <v>2.94</v>
      </c>
      <c r="I142" s="11">
        <f t="shared" si="17"/>
        <v>23.52</v>
      </c>
    </row>
    <row r="143" spans="1:9" ht="24" x14ac:dyDescent="0.2">
      <c r="A143" s="10" t="s">
        <v>419</v>
      </c>
      <c r="B143" s="4" t="s">
        <v>420</v>
      </c>
      <c r="C143" s="4" t="s">
        <v>25</v>
      </c>
      <c r="D143" s="3" t="s">
        <v>421</v>
      </c>
      <c r="E143" s="4" t="s">
        <v>44</v>
      </c>
      <c r="F143" s="5">
        <v>10</v>
      </c>
      <c r="G143" s="6">
        <v>15.42</v>
      </c>
      <c r="H143" s="6">
        <f t="shared" si="16"/>
        <v>20</v>
      </c>
      <c r="I143" s="11">
        <f t="shared" si="17"/>
        <v>200</v>
      </c>
    </row>
    <row r="144" spans="1:9" ht="96" x14ac:dyDescent="0.2">
      <c r="A144" s="10" t="s">
        <v>422</v>
      </c>
      <c r="B144" s="4" t="s">
        <v>423</v>
      </c>
      <c r="C144" s="4"/>
      <c r="D144" s="3" t="s">
        <v>424</v>
      </c>
      <c r="E144" s="4" t="s">
        <v>44</v>
      </c>
      <c r="F144" s="5">
        <v>10</v>
      </c>
      <c r="G144" s="6">
        <v>247.9</v>
      </c>
      <c r="H144" s="6">
        <f t="shared" si="16"/>
        <v>321.55</v>
      </c>
      <c r="I144" s="11">
        <f t="shared" si="17"/>
        <v>3215.5</v>
      </c>
    </row>
    <row r="145" spans="1:9" ht="36" x14ac:dyDescent="0.2">
      <c r="A145" s="10" t="s">
        <v>425</v>
      </c>
      <c r="B145" s="4" t="s">
        <v>426</v>
      </c>
      <c r="C145" s="4" t="s">
        <v>25</v>
      </c>
      <c r="D145" s="3" t="s">
        <v>427</v>
      </c>
      <c r="E145" s="4" t="s">
        <v>51</v>
      </c>
      <c r="F145" s="5">
        <v>35.5</v>
      </c>
      <c r="G145" s="6">
        <v>9.06</v>
      </c>
      <c r="H145" s="6">
        <f t="shared" si="16"/>
        <v>11.75</v>
      </c>
      <c r="I145" s="11">
        <f t="shared" si="17"/>
        <v>417.13</v>
      </c>
    </row>
    <row r="146" spans="1:9" ht="36" x14ac:dyDescent="0.2">
      <c r="A146" s="10" t="s">
        <v>428</v>
      </c>
      <c r="B146" s="4" t="s">
        <v>429</v>
      </c>
      <c r="C146" s="4" t="s">
        <v>25</v>
      </c>
      <c r="D146" s="3" t="s">
        <v>430</v>
      </c>
      <c r="E146" s="4" t="s">
        <v>51</v>
      </c>
      <c r="F146" s="5">
        <v>35.5</v>
      </c>
      <c r="G146" s="6">
        <v>65.430000000000007</v>
      </c>
      <c r="H146" s="6">
        <f t="shared" si="16"/>
        <v>84.87</v>
      </c>
      <c r="I146" s="11">
        <f t="shared" si="17"/>
        <v>3012.89</v>
      </c>
    </row>
    <row r="147" spans="1:9" ht="36" x14ac:dyDescent="0.2">
      <c r="A147" s="10" t="s">
        <v>431</v>
      </c>
      <c r="B147" s="4" t="s">
        <v>432</v>
      </c>
      <c r="C147" s="4" t="s">
        <v>25</v>
      </c>
      <c r="D147" s="3" t="s">
        <v>433</v>
      </c>
      <c r="E147" s="4" t="s">
        <v>51</v>
      </c>
      <c r="F147" s="5">
        <v>35.5</v>
      </c>
      <c r="G147" s="6">
        <v>32.81</v>
      </c>
      <c r="H147" s="6">
        <f t="shared" si="16"/>
        <v>42.56</v>
      </c>
      <c r="I147" s="11">
        <f t="shared" si="17"/>
        <v>1510.88</v>
      </c>
    </row>
    <row r="148" spans="1:9" s="26" customFormat="1" ht="20.100000000000001" customHeight="1" x14ac:dyDescent="0.2">
      <c r="A148" s="21" t="s">
        <v>434</v>
      </c>
      <c r="B148" s="31" t="s">
        <v>435</v>
      </c>
      <c r="C148" s="31"/>
      <c r="D148" s="31"/>
      <c r="E148" s="31"/>
      <c r="F148" s="31"/>
      <c r="G148" s="31"/>
      <c r="H148" s="31"/>
      <c r="I148" s="22">
        <f>ROUND(SUM(I149:I152),2)</f>
        <v>1785.31</v>
      </c>
    </row>
    <row r="149" spans="1:9" ht="36" x14ac:dyDescent="0.2">
      <c r="A149" s="10" t="s">
        <v>436</v>
      </c>
      <c r="B149" s="4" t="s">
        <v>437</v>
      </c>
      <c r="C149" s="4" t="s">
        <v>13</v>
      </c>
      <c r="D149" s="3" t="s">
        <v>438</v>
      </c>
      <c r="E149" s="4" t="s">
        <v>439</v>
      </c>
      <c r="F149" s="5">
        <v>0.18</v>
      </c>
      <c r="G149" s="6">
        <v>723.73</v>
      </c>
      <c r="H149" s="6">
        <f t="shared" ref="H149:H152" si="18">ROUND(G149 * ROUND(1 + (29.71/100),4),2)</f>
        <v>938.75</v>
      </c>
      <c r="I149" s="11">
        <f t="shared" ref="I149:I152" si="19">ROUND(F149*H149,2)</f>
        <v>168.98</v>
      </c>
    </row>
    <row r="150" spans="1:9" ht="36" x14ac:dyDescent="0.2">
      <c r="A150" s="10" t="s">
        <v>440</v>
      </c>
      <c r="B150" s="4" t="s">
        <v>441</v>
      </c>
      <c r="C150" s="4" t="s">
        <v>25</v>
      </c>
      <c r="D150" s="3" t="s">
        <v>442</v>
      </c>
      <c r="E150" s="4" t="s">
        <v>31</v>
      </c>
      <c r="F150" s="5">
        <v>0.6</v>
      </c>
      <c r="G150" s="6">
        <v>571.66999999999996</v>
      </c>
      <c r="H150" s="6">
        <f t="shared" si="18"/>
        <v>741.51</v>
      </c>
      <c r="I150" s="11">
        <f t="shared" si="19"/>
        <v>444.91</v>
      </c>
    </row>
    <row r="151" spans="1:9" ht="48" x14ac:dyDescent="0.2">
      <c r="A151" s="10" t="s">
        <v>443</v>
      </c>
      <c r="B151" s="4" t="s">
        <v>444</v>
      </c>
      <c r="C151" s="4" t="s">
        <v>13</v>
      </c>
      <c r="D151" s="3" t="s">
        <v>445</v>
      </c>
      <c r="E151" s="4" t="s">
        <v>259</v>
      </c>
      <c r="F151" s="5">
        <v>0.35</v>
      </c>
      <c r="G151" s="6">
        <v>520.73</v>
      </c>
      <c r="H151" s="6">
        <f t="shared" si="18"/>
        <v>675.44</v>
      </c>
      <c r="I151" s="11">
        <f t="shared" si="19"/>
        <v>236.4</v>
      </c>
    </row>
    <row r="152" spans="1:9" ht="60" x14ac:dyDescent="0.2">
      <c r="A152" s="10" t="s">
        <v>446</v>
      </c>
      <c r="B152" s="4" t="s">
        <v>447</v>
      </c>
      <c r="C152" s="4" t="s">
        <v>13</v>
      </c>
      <c r="D152" s="3" t="s">
        <v>448</v>
      </c>
      <c r="E152" s="4" t="s">
        <v>259</v>
      </c>
      <c r="F152" s="5">
        <v>0.92</v>
      </c>
      <c r="G152" s="6">
        <v>783.54</v>
      </c>
      <c r="H152" s="6">
        <f t="shared" si="18"/>
        <v>1016.33</v>
      </c>
      <c r="I152" s="11">
        <f t="shared" si="19"/>
        <v>935.02</v>
      </c>
    </row>
    <row r="153" spans="1:9" s="26" customFormat="1" ht="20.100000000000001" customHeight="1" x14ac:dyDescent="0.2">
      <c r="A153" s="21" t="s">
        <v>449</v>
      </c>
      <c r="B153" s="31" t="s">
        <v>450</v>
      </c>
      <c r="C153" s="31"/>
      <c r="D153" s="31"/>
      <c r="E153" s="31"/>
      <c r="F153" s="31"/>
      <c r="G153" s="31"/>
      <c r="H153" s="31"/>
      <c r="I153" s="22">
        <f>ROUND(SUM(I154:I162),2)</f>
        <v>24999.51</v>
      </c>
    </row>
    <row r="154" spans="1:9" ht="36" x14ac:dyDescent="0.2">
      <c r="A154" s="10" t="s">
        <v>451</v>
      </c>
      <c r="B154" s="4" t="s">
        <v>452</v>
      </c>
      <c r="C154" s="4" t="s">
        <v>25</v>
      </c>
      <c r="D154" s="3" t="s">
        <v>453</v>
      </c>
      <c r="E154" s="4" t="s">
        <v>31</v>
      </c>
      <c r="F154" s="5">
        <v>84.9</v>
      </c>
      <c r="G154" s="6">
        <v>22.77</v>
      </c>
      <c r="H154" s="6">
        <f t="shared" ref="H154:H162" si="20">ROUND(G154 * ROUND(1 + (29.71/100),4),2)</f>
        <v>29.53</v>
      </c>
      <c r="I154" s="11">
        <f t="shared" ref="I154:I162" si="21">ROUND(F154*H154,2)</f>
        <v>2507.1</v>
      </c>
    </row>
    <row r="155" spans="1:9" ht="24" x14ac:dyDescent="0.2">
      <c r="A155" s="10" t="s">
        <v>454</v>
      </c>
      <c r="B155" s="4" t="s">
        <v>455</v>
      </c>
      <c r="C155" s="4" t="s">
        <v>25</v>
      </c>
      <c r="D155" s="3" t="s">
        <v>456</v>
      </c>
      <c r="E155" s="4" t="s">
        <v>31</v>
      </c>
      <c r="F155" s="5">
        <v>84.9</v>
      </c>
      <c r="G155" s="6">
        <v>20.39</v>
      </c>
      <c r="H155" s="6">
        <f t="shared" si="20"/>
        <v>26.45</v>
      </c>
      <c r="I155" s="11">
        <f t="shared" si="21"/>
        <v>2245.61</v>
      </c>
    </row>
    <row r="156" spans="1:9" ht="48" x14ac:dyDescent="0.2">
      <c r="A156" s="10" t="s">
        <v>457</v>
      </c>
      <c r="B156" s="4" t="s">
        <v>458</v>
      </c>
      <c r="C156" s="4" t="s">
        <v>25</v>
      </c>
      <c r="D156" s="3" t="s">
        <v>459</v>
      </c>
      <c r="E156" s="4" t="s">
        <v>31</v>
      </c>
      <c r="F156" s="5">
        <v>27.44</v>
      </c>
      <c r="G156" s="6">
        <v>29.73</v>
      </c>
      <c r="H156" s="6">
        <f t="shared" si="20"/>
        <v>38.56</v>
      </c>
      <c r="I156" s="11">
        <f t="shared" si="21"/>
        <v>1058.0899999999999</v>
      </c>
    </row>
    <row r="157" spans="1:9" ht="48" x14ac:dyDescent="0.2">
      <c r="A157" s="10" t="s">
        <v>460</v>
      </c>
      <c r="B157" s="4" t="s">
        <v>461</v>
      </c>
      <c r="C157" s="4" t="s">
        <v>25</v>
      </c>
      <c r="D157" s="3" t="s">
        <v>462</v>
      </c>
      <c r="E157" s="4" t="s">
        <v>31</v>
      </c>
      <c r="F157" s="5">
        <v>27.44</v>
      </c>
      <c r="G157" s="6">
        <v>40.67</v>
      </c>
      <c r="H157" s="6">
        <f t="shared" si="20"/>
        <v>52.75</v>
      </c>
      <c r="I157" s="11">
        <f t="shared" si="21"/>
        <v>1447.46</v>
      </c>
    </row>
    <row r="158" spans="1:9" ht="24" x14ac:dyDescent="0.2">
      <c r="A158" s="10" t="s">
        <v>463</v>
      </c>
      <c r="B158" s="4" t="s">
        <v>464</v>
      </c>
      <c r="C158" s="4" t="s">
        <v>25</v>
      </c>
      <c r="D158" s="3" t="s">
        <v>465</v>
      </c>
      <c r="E158" s="4" t="s">
        <v>31</v>
      </c>
      <c r="F158" s="5">
        <v>116.45</v>
      </c>
      <c r="G158" s="6">
        <v>47.68</v>
      </c>
      <c r="H158" s="6">
        <f t="shared" si="20"/>
        <v>61.85</v>
      </c>
      <c r="I158" s="11">
        <f t="shared" si="21"/>
        <v>7202.43</v>
      </c>
    </row>
    <row r="159" spans="1:9" ht="24" x14ac:dyDescent="0.2">
      <c r="A159" s="10" t="s">
        <v>466</v>
      </c>
      <c r="B159" s="4" t="s">
        <v>467</v>
      </c>
      <c r="C159" s="4" t="s">
        <v>25</v>
      </c>
      <c r="D159" s="3" t="s">
        <v>468</v>
      </c>
      <c r="E159" s="4" t="s">
        <v>51</v>
      </c>
      <c r="F159" s="5">
        <v>14.98</v>
      </c>
      <c r="G159" s="6">
        <v>63.8</v>
      </c>
      <c r="H159" s="6">
        <f t="shared" si="20"/>
        <v>82.75</v>
      </c>
      <c r="I159" s="11">
        <f t="shared" si="21"/>
        <v>1239.5999999999999</v>
      </c>
    </row>
    <row r="160" spans="1:9" ht="36" x14ac:dyDescent="0.2">
      <c r="A160" s="10" t="s">
        <v>469</v>
      </c>
      <c r="B160" s="4" t="s">
        <v>470</v>
      </c>
      <c r="C160" s="4" t="s">
        <v>25</v>
      </c>
      <c r="D160" s="3" t="s">
        <v>471</v>
      </c>
      <c r="E160" s="4" t="s">
        <v>51</v>
      </c>
      <c r="F160" s="5">
        <v>28.05</v>
      </c>
      <c r="G160" s="6">
        <v>69.44</v>
      </c>
      <c r="H160" s="6">
        <f t="shared" si="20"/>
        <v>90.07</v>
      </c>
      <c r="I160" s="11">
        <f t="shared" si="21"/>
        <v>2526.46</v>
      </c>
    </row>
    <row r="161" spans="1:9" ht="24" x14ac:dyDescent="0.2">
      <c r="A161" s="10" t="s">
        <v>472</v>
      </c>
      <c r="B161" s="4" t="s">
        <v>473</v>
      </c>
      <c r="C161" s="4" t="s">
        <v>25</v>
      </c>
      <c r="D161" s="3" t="s">
        <v>474</v>
      </c>
      <c r="E161" s="4" t="s">
        <v>51</v>
      </c>
      <c r="F161" s="5">
        <v>114.63</v>
      </c>
      <c r="G161" s="6">
        <v>41.95</v>
      </c>
      <c r="H161" s="6">
        <f t="shared" si="20"/>
        <v>54.41</v>
      </c>
      <c r="I161" s="11">
        <f t="shared" si="21"/>
        <v>6237.02</v>
      </c>
    </row>
    <row r="162" spans="1:9" ht="36" x14ac:dyDescent="0.2">
      <c r="A162" s="10" t="s">
        <v>475</v>
      </c>
      <c r="B162" s="4" t="s">
        <v>476</v>
      </c>
      <c r="C162" s="4" t="s">
        <v>25</v>
      </c>
      <c r="D162" s="3" t="s">
        <v>477</v>
      </c>
      <c r="E162" s="4" t="s">
        <v>51</v>
      </c>
      <c r="F162" s="5">
        <v>11.36</v>
      </c>
      <c r="G162" s="6">
        <v>36.36</v>
      </c>
      <c r="H162" s="6">
        <f t="shared" si="20"/>
        <v>47.16</v>
      </c>
      <c r="I162" s="11">
        <f t="shared" si="21"/>
        <v>535.74</v>
      </c>
    </row>
    <row r="163" spans="1:9" s="26" customFormat="1" ht="20.100000000000001" customHeight="1" x14ac:dyDescent="0.2">
      <c r="A163" s="21" t="s">
        <v>478</v>
      </c>
      <c r="B163" s="31" t="s">
        <v>479</v>
      </c>
      <c r="C163" s="31"/>
      <c r="D163" s="31"/>
      <c r="E163" s="31"/>
      <c r="F163" s="31"/>
      <c r="G163" s="31"/>
      <c r="H163" s="31"/>
      <c r="I163" s="22">
        <f>ROUND(SUM(I164:I170),2)</f>
        <v>87914.14</v>
      </c>
    </row>
    <row r="164" spans="1:9" x14ac:dyDescent="0.2">
      <c r="A164" s="10" t="s">
        <v>480</v>
      </c>
      <c r="B164" s="4" t="s">
        <v>481</v>
      </c>
      <c r="C164" s="4" t="s">
        <v>13</v>
      </c>
      <c r="D164" s="3" t="s">
        <v>482</v>
      </c>
      <c r="E164" s="4" t="s">
        <v>62</v>
      </c>
      <c r="F164" s="5">
        <v>1606.53</v>
      </c>
      <c r="G164" s="6">
        <v>3.13</v>
      </c>
      <c r="H164" s="6">
        <f t="shared" ref="H164:H170" si="22">ROUND(G164 * ROUND(1 + (29.71/100),4),2)</f>
        <v>4.0599999999999996</v>
      </c>
      <c r="I164" s="11">
        <f t="shared" ref="I164:I170" si="23">ROUND(F164*H164,2)</f>
        <v>6522.51</v>
      </c>
    </row>
    <row r="165" spans="1:9" x14ac:dyDescent="0.2">
      <c r="A165" s="10" t="s">
        <v>483</v>
      </c>
      <c r="B165" s="4" t="s">
        <v>484</v>
      </c>
      <c r="C165" s="4" t="s">
        <v>13</v>
      </c>
      <c r="D165" s="3" t="s">
        <v>485</v>
      </c>
      <c r="E165" s="4" t="s">
        <v>62</v>
      </c>
      <c r="F165" s="5">
        <v>565.83000000000004</v>
      </c>
      <c r="G165" s="6">
        <v>3.55</v>
      </c>
      <c r="H165" s="6">
        <f t="shared" si="22"/>
        <v>4.5999999999999996</v>
      </c>
      <c r="I165" s="11">
        <f t="shared" si="23"/>
        <v>2602.8200000000002</v>
      </c>
    </row>
    <row r="166" spans="1:9" ht="24" x14ac:dyDescent="0.2">
      <c r="A166" s="10" t="s">
        <v>486</v>
      </c>
      <c r="B166" s="4" t="s">
        <v>487</v>
      </c>
      <c r="C166" s="4" t="s">
        <v>25</v>
      </c>
      <c r="D166" s="3" t="s">
        <v>488</v>
      </c>
      <c r="E166" s="4" t="s">
        <v>31</v>
      </c>
      <c r="F166" s="5">
        <v>160.65</v>
      </c>
      <c r="G166" s="6">
        <v>11.95</v>
      </c>
      <c r="H166" s="6">
        <f t="shared" si="22"/>
        <v>15.5</v>
      </c>
      <c r="I166" s="11">
        <f t="shared" si="23"/>
        <v>2490.08</v>
      </c>
    </row>
    <row r="167" spans="1:9" ht="24" x14ac:dyDescent="0.2">
      <c r="A167" s="10" t="s">
        <v>489</v>
      </c>
      <c r="B167" s="4" t="s">
        <v>490</v>
      </c>
      <c r="C167" s="4" t="s">
        <v>25</v>
      </c>
      <c r="D167" s="3" t="s">
        <v>491</v>
      </c>
      <c r="E167" s="4" t="s">
        <v>31</v>
      </c>
      <c r="F167" s="5">
        <v>56.58</v>
      </c>
      <c r="G167" s="6">
        <v>21.61</v>
      </c>
      <c r="H167" s="6">
        <f t="shared" si="22"/>
        <v>28.03</v>
      </c>
      <c r="I167" s="11">
        <f t="shared" si="23"/>
        <v>1585.94</v>
      </c>
    </row>
    <row r="168" spans="1:9" ht="24" x14ac:dyDescent="0.2">
      <c r="A168" s="10" t="s">
        <v>492</v>
      </c>
      <c r="B168" s="4" t="s">
        <v>493</v>
      </c>
      <c r="C168" s="4" t="s">
        <v>13</v>
      </c>
      <c r="D168" s="3" t="s">
        <v>494</v>
      </c>
      <c r="E168" s="4" t="s">
        <v>62</v>
      </c>
      <c r="F168" s="5">
        <v>116.45</v>
      </c>
      <c r="G168" s="6">
        <v>17.190000000000001</v>
      </c>
      <c r="H168" s="6">
        <f t="shared" si="22"/>
        <v>22.3</v>
      </c>
      <c r="I168" s="11">
        <f t="shared" si="23"/>
        <v>2596.84</v>
      </c>
    </row>
    <row r="169" spans="1:9" ht="36" x14ac:dyDescent="0.2">
      <c r="A169" s="10" t="s">
        <v>495</v>
      </c>
      <c r="B169" s="4" t="s">
        <v>496</v>
      </c>
      <c r="C169" s="4" t="s">
        <v>13</v>
      </c>
      <c r="D169" s="3" t="s">
        <v>497</v>
      </c>
      <c r="E169" s="4" t="s">
        <v>62</v>
      </c>
      <c r="F169" s="5">
        <v>1606.53</v>
      </c>
      <c r="G169" s="6">
        <v>27.19</v>
      </c>
      <c r="H169" s="6">
        <f t="shared" si="22"/>
        <v>35.270000000000003</v>
      </c>
      <c r="I169" s="11">
        <f t="shared" si="23"/>
        <v>56662.31</v>
      </c>
    </row>
    <row r="170" spans="1:9" ht="36" x14ac:dyDescent="0.2">
      <c r="A170" s="10" t="s">
        <v>498</v>
      </c>
      <c r="B170" s="4" t="s">
        <v>499</v>
      </c>
      <c r="C170" s="4" t="s">
        <v>13</v>
      </c>
      <c r="D170" s="3" t="s">
        <v>500</v>
      </c>
      <c r="E170" s="4" t="s">
        <v>62</v>
      </c>
      <c r="F170" s="5">
        <v>682.28</v>
      </c>
      <c r="G170" s="6">
        <v>17.46</v>
      </c>
      <c r="H170" s="6">
        <f t="shared" si="22"/>
        <v>22.65</v>
      </c>
      <c r="I170" s="11">
        <f t="shared" si="23"/>
        <v>15453.64</v>
      </c>
    </row>
    <row r="171" spans="1:9" s="26" customFormat="1" ht="20.100000000000001" customHeight="1" x14ac:dyDescent="0.2">
      <c r="A171" s="21" t="s">
        <v>501</v>
      </c>
      <c r="B171" s="31" t="s">
        <v>502</v>
      </c>
      <c r="C171" s="31"/>
      <c r="D171" s="31"/>
      <c r="E171" s="31"/>
      <c r="F171" s="31"/>
      <c r="G171" s="31"/>
      <c r="H171" s="31"/>
      <c r="I171" s="22">
        <f>ROUND(SUM(I172:I175),2)</f>
        <v>59706.37</v>
      </c>
    </row>
    <row r="172" spans="1:9" x14ac:dyDescent="0.2">
      <c r="A172" s="10" t="s">
        <v>503</v>
      </c>
      <c r="B172" s="4" t="s">
        <v>481</v>
      </c>
      <c r="C172" s="4" t="s">
        <v>13</v>
      </c>
      <c r="D172" s="3" t="s">
        <v>482</v>
      </c>
      <c r="E172" s="4" t="s">
        <v>62</v>
      </c>
      <c r="F172" s="5">
        <v>826.5</v>
      </c>
      <c r="G172" s="6">
        <v>3.13</v>
      </c>
      <c r="H172" s="6">
        <f t="shared" ref="H172:H175" si="24">ROUND(G172 * ROUND(1 + (29.71/100),4),2)</f>
        <v>4.0599999999999996</v>
      </c>
      <c r="I172" s="11">
        <f t="shared" ref="I172:I175" si="25">ROUND(F172*H172,2)</f>
        <v>3355.59</v>
      </c>
    </row>
    <row r="173" spans="1:9" ht="24" x14ac:dyDescent="0.2">
      <c r="A173" s="10" t="s">
        <v>504</v>
      </c>
      <c r="B173" s="4" t="s">
        <v>505</v>
      </c>
      <c r="C173" s="4" t="s">
        <v>25</v>
      </c>
      <c r="D173" s="3" t="s">
        <v>506</v>
      </c>
      <c r="E173" s="4" t="s">
        <v>31</v>
      </c>
      <c r="F173" s="5">
        <v>826.5</v>
      </c>
      <c r="G173" s="6">
        <v>30.89</v>
      </c>
      <c r="H173" s="6">
        <f t="shared" si="24"/>
        <v>40.07</v>
      </c>
      <c r="I173" s="11">
        <f t="shared" si="25"/>
        <v>33117.86</v>
      </c>
    </row>
    <row r="174" spans="1:9" ht="24" x14ac:dyDescent="0.2">
      <c r="A174" s="10" t="s">
        <v>507</v>
      </c>
      <c r="B174" s="4" t="s">
        <v>508</v>
      </c>
      <c r="C174" s="4" t="s">
        <v>25</v>
      </c>
      <c r="D174" s="3" t="s">
        <v>509</v>
      </c>
      <c r="E174" s="4" t="s">
        <v>31</v>
      </c>
      <c r="F174" s="5">
        <v>826.5</v>
      </c>
      <c r="G174" s="6">
        <v>5.44</v>
      </c>
      <c r="H174" s="6">
        <f t="shared" si="24"/>
        <v>7.06</v>
      </c>
      <c r="I174" s="11">
        <f t="shared" si="25"/>
        <v>5835.09</v>
      </c>
    </row>
    <row r="175" spans="1:9" ht="24" x14ac:dyDescent="0.2">
      <c r="A175" s="10" t="s">
        <v>510</v>
      </c>
      <c r="B175" s="4" t="s">
        <v>511</v>
      </c>
      <c r="C175" s="4" t="s">
        <v>25</v>
      </c>
      <c r="D175" s="3" t="s">
        <v>512</v>
      </c>
      <c r="E175" s="4" t="s">
        <v>31</v>
      </c>
      <c r="F175" s="5">
        <v>826.5</v>
      </c>
      <c r="G175" s="6">
        <v>16.23</v>
      </c>
      <c r="H175" s="6">
        <f t="shared" si="24"/>
        <v>21.05</v>
      </c>
      <c r="I175" s="11">
        <f t="shared" si="25"/>
        <v>17397.830000000002</v>
      </c>
    </row>
    <row r="176" spans="1:9" s="26" customFormat="1" ht="20.100000000000001" customHeight="1" x14ac:dyDescent="0.2">
      <c r="A176" s="21" t="s">
        <v>513</v>
      </c>
      <c r="B176" s="31" t="s">
        <v>514</v>
      </c>
      <c r="C176" s="31"/>
      <c r="D176" s="31"/>
      <c r="E176" s="31"/>
      <c r="F176" s="31"/>
      <c r="G176" s="31"/>
      <c r="H176" s="31"/>
      <c r="I176" s="22">
        <f>ROUND(SUM(I177:I178),2)</f>
        <v>3785.98</v>
      </c>
    </row>
    <row r="177" spans="1:9" ht="24" x14ac:dyDescent="0.2">
      <c r="A177" s="10" t="s">
        <v>515</v>
      </c>
      <c r="B177" s="4" t="s">
        <v>516</v>
      </c>
      <c r="C177" s="4" t="s">
        <v>25</v>
      </c>
      <c r="D177" s="3" t="s">
        <v>517</v>
      </c>
      <c r="E177" s="4" t="s">
        <v>31</v>
      </c>
      <c r="F177" s="5">
        <v>74.97</v>
      </c>
      <c r="G177" s="6">
        <v>20.02</v>
      </c>
      <c r="H177" s="6">
        <f t="shared" ref="H177:H178" si="26">ROUND(G177 * ROUND(1 + (29.71/100),4),2)</f>
        <v>25.97</v>
      </c>
      <c r="I177" s="11">
        <f t="shared" ref="I177:I178" si="27">ROUND(F177*H177,2)</f>
        <v>1946.97</v>
      </c>
    </row>
    <row r="178" spans="1:9" ht="24" x14ac:dyDescent="0.2">
      <c r="A178" s="10" t="s">
        <v>518</v>
      </c>
      <c r="B178" s="4" t="s">
        <v>519</v>
      </c>
      <c r="C178" s="4" t="s">
        <v>25</v>
      </c>
      <c r="D178" s="3" t="s">
        <v>520</v>
      </c>
      <c r="E178" s="4" t="s">
        <v>31</v>
      </c>
      <c r="F178" s="5">
        <v>74.97</v>
      </c>
      <c r="G178" s="6">
        <v>18.91</v>
      </c>
      <c r="H178" s="6">
        <f t="shared" si="26"/>
        <v>24.53</v>
      </c>
      <c r="I178" s="11">
        <f t="shared" si="27"/>
        <v>1839.01</v>
      </c>
    </row>
    <row r="179" spans="1:9" s="26" customFormat="1" ht="20.100000000000001" customHeight="1" x14ac:dyDescent="0.2">
      <c r="A179" s="21" t="s">
        <v>521</v>
      </c>
      <c r="B179" s="31" t="s">
        <v>522</v>
      </c>
      <c r="C179" s="31"/>
      <c r="D179" s="31"/>
      <c r="E179" s="31"/>
      <c r="F179" s="31"/>
      <c r="G179" s="31"/>
      <c r="H179" s="31"/>
      <c r="I179" s="22">
        <f>ROUND(SUM(I180:I181),2)</f>
        <v>5197.29</v>
      </c>
    </row>
    <row r="180" spans="1:9" ht="36" x14ac:dyDescent="0.2">
      <c r="A180" s="10" t="s">
        <v>523</v>
      </c>
      <c r="B180" s="4" t="s">
        <v>524</v>
      </c>
      <c r="C180" s="4" t="s">
        <v>25</v>
      </c>
      <c r="D180" s="3" t="s">
        <v>525</v>
      </c>
      <c r="E180" s="4" t="s">
        <v>31</v>
      </c>
      <c r="F180" s="5">
        <v>15.47</v>
      </c>
      <c r="G180" s="6">
        <v>28.47</v>
      </c>
      <c r="H180" s="6">
        <f t="shared" ref="H180:H181" si="28">ROUND(G180 * ROUND(1 + (29.71/100),4),2)</f>
        <v>36.93</v>
      </c>
      <c r="I180" s="11">
        <f t="shared" ref="I180:I181" si="29">ROUND(F180*H180,2)</f>
        <v>571.30999999999995</v>
      </c>
    </row>
    <row r="181" spans="1:9" ht="48" x14ac:dyDescent="0.2">
      <c r="A181" s="10" t="s">
        <v>526</v>
      </c>
      <c r="B181" s="4" t="s">
        <v>527</v>
      </c>
      <c r="C181" s="4" t="s">
        <v>25</v>
      </c>
      <c r="D181" s="3" t="s">
        <v>528</v>
      </c>
      <c r="E181" s="4" t="s">
        <v>31</v>
      </c>
      <c r="F181" s="5">
        <v>63.71</v>
      </c>
      <c r="G181" s="6">
        <v>55.98</v>
      </c>
      <c r="H181" s="6">
        <f t="shared" si="28"/>
        <v>72.61</v>
      </c>
      <c r="I181" s="11">
        <f t="shared" si="29"/>
        <v>4625.9799999999996</v>
      </c>
    </row>
    <row r="182" spans="1:9" s="26" customFormat="1" ht="20.100000000000001" customHeight="1" x14ac:dyDescent="0.2">
      <c r="A182" s="21" t="s">
        <v>529</v>
      </c>
      <c r="B182" s="31" t="s">
        <v>530</v>
      </c>
      <c r="C182" s="31"/>
      <c r="D182" s="31"/>
      <c r="E182" s="31"/>
      <c r="F182" s="31"/>
      <c r="G182" s="31"/>
      <c r="H182" s="31"/>
      <c r="I182" s="22">
        <f>ROUND(SUM(I183:I202),2)</f>
        <v>17850.990000000002</v>
      </c>
    </row>
    <row r="183" spans="1:9" ht="24" x14ac:dyDescent="0.2">
      <c r="A183" s="10" t="s">
        <v>531</v>
      </c>
      <c r="B183" s="4" t="s">
        <v>532</v>
      </c>
      <c r="C183" s="4" t="s">
        <v>25</v>
      </c>
      <c r="D183" s="3" t="s">
        <v>533</v>
      </c>
      <c r="E183" s="4" t="s">
        <v>27</v>
      </c>
      <c r="F183" s="5">
        <v>3.11</v>
      </c>
      <c r="G183" s="6">
        <v>141.03</v>
      </c>
      <c r="H183" s="6">
        <f t="shared" ref="H183:H202" si="30">ROUND(G183 * ROUND(1 + (29.71/100),4),2)</f>
        <v>182.93</v>
      </c>
      <c r="I183" s="11">
        <f t="shared" ref="I183:I202" si="31">ROUND(F183*H183,2)</f>
        <v>568.91</v>
      </c>
    </row>
    <row r="184" spans="1:9" ht="24" x14ac:dyDescent="0.2">
      <c r="A184" s="10" t="s">
        <v>534</v>
      </c>
      <c r="B184" s="4" t="s">
        <v>535</v>
      </c>
      <c r="C184" s="4" t="s">
        <v>25</v>
      </c>
      <c r="D184" s="3" t="s">
        <v>536</v>
      </c>
      <c r="E184" s="4" t="s">
        <v>31</v>
      </c>
      <c r="F184" s="5">
        <v>2.5299999999999998</v>
      </c>
      <c r="G184" s="6">
        <v>21.9</v>
      </c>
      <c r="H184" s="6">
        <f t="shared" si="30"/>
        <v>28.41</v>
      </c>
      <c r="I184" s="11">
        <f t="shared" si="31"/>
        <v>71.88</v>
      </c>
    </row>
    <row r="185" spans="1:9" ht="36" x14ac:dyDescent="0.2">
      <c r="A185" s="10" t="s">
        <v>537</v>
      </c>
      <c r="B185" s="4" t="s">
        <v>538</v>
      </c>
      <c r="C185" s="4" t="s">
        <v>25</v>
      </c>
      <c r="D185" s="3" t="s">
        <v>539</v>
      </c>
      <c r="E185" s="4" t="s">
        <v>31</v>
      </c>
      <c r="F185" s="5">
        <v>5.5</v>
      </c>
      <c r="G185" s="6">
        <v>3.06</v>
      </c>
      <c r="H185" s="6">
        <f t="shared" si="30"/>
        <v>3.97</v>
      </c>
      <c r="I185" s="11">
        <f t="shared" si="31"/>
        <v>21.84</v>
      </c>
    </row>
    <row r="186" spans="1:9" ht="36" x14ac:dyDescent="0.2">
      <c r="A186" s="10" t="s">
        <v>540</v>
      </c>
      <c r="B186" s="4" t="s">
        <v>541</v>
      </c>
      <c r="C186" s="4" t="s">
        <v>25</v>
      </c>
      <c r="D186" s="3" t="s">
        <v>542</v>
      </c>
      <c r="E186" s="4" t="s">
        <v>31</v>
      </c>
      <c r="F186" s="5">
        <v>2.63</v>
      </c>
      <c r="G186" s="6">
        <v>261.25</v>
      </c>
      <c r="H186" s="6">
        <f t="shared" si="30"/>
        <v>338.87</v>
      </c>
      <c r="I186" s="11">
        <f t="shared" si="31"/>
        <v>891.23</v>
      </c>
    </row>
    <row r="187" spans="1:9" ht="36" x14ac:dyDescent="0.2">
      <c r="A187" s="10" t="s">
        <v>543</v>
      </c>
      <c r="B187" s="4" t="s">
        <v>544</v>
      </c>
      <c r="C187" s="4" t="s">
        <v>25</v>
      </c>
      <c r="D187" s="3" t="s">
        <v>545</v>
      </c>
      <c r="E187" s="4" t="s">
        <v>31</v>
      </c>
      <c r="F187" s="5">
        <v>0.42</v>
      </c>
      <c r="G187" s="6">
        <v>140.65</v>
      </c>
      <c r="H187" s="6">
        <f t="shared" si="30"/>
        <v>182.44</v>
      </c>
      <c r="I187" s="11">
        <f t="shared" si="31"/>
        <v>76.62</v>
      </c>
    </row>
    <row r="188" spans="1:9" ht="36" x14ac:dyDescent="0.2">
      <c r="A188" s="10" t="s">
        <v>546</v>
      </c>
      <c r="B188" s="4" t="s">
        <v>547</v>
      </c>
      <c r="C188" s="4" t="s">
        <v>25</v>
      </c>
      <c r="D188" s="3" t="s">
        <v>548</v>
      </c>
      <c r="E188" s="4" t="s">
        <v>549</v>
      </c>
      <c r="F188" s="5">
        <v>9</v>
      </c>
      <c r="G188" s="6">
        <v>13.87</v>
      </c>
      <c r="H188" s="6">
        <f t="shared" si="30"/>
        <v>17.989999999999998</v>
      </c>
      <c r="I188" s="11">
        <f t="shared" si="31"/>
        <v>161.91</v>
      </c>
    </row>
    <row r="189" spans="1:9" ht="36" x14ac:dyDescent="0.2">
      <c r="A189" s="10" t="s">
        <v>550</v>
      </c>
      <c r="B189" s="4" t="s">
        <v>551</v>
      </c>
      <c r="C189" s="4" t="s">
        <v>25</v>
      </c>
      <c r="D189" s="3" t="s">
        <v>552</v>
      </c>
      <c r="E189" s="4" t="s">
        <v>549</v>
      </c>
      <c r="F189" s="5">
        <v>67.7</v>
      </c>
      <c r="G189" s="6">
        <v>12.32</v>
      </c>
      <c r="H189" s="6">
        <f t="shared" si="30"/>
        <v>15.98</v>
      </c>
      <c r="I189" s="11">
        <f t="shared" si="31"/>
        <v>1081.8499999999999</v>
      </c>
    </row>
    <row r="190" spans="1:9" ht="36" x14ac:dyDescent="0.2">
      <c r="A190" s="10" t="s">
        <v>553</v>
      </c>
      <c r="B190" s="4" t="s">
        <v>554</v>
      </c>
      <c r="C190" s="4" t="s">
        <v>25</v>
      </c>
      <c r="D190" s="3" t="s">
        <v>555</v>
      </c>
      <c r="E190" s="4" t="s">
        <v>549</v>
      </c>
      <c r="F190" s="5">
        <v>27.8</v>
      </c>
      <c r="G190" s="6">
        <v>10.41</v>
      </c>
      <c r="H190" s="6">
        <f t="shared" si="30"/>
        <v>13.5</v>
      </c>
      <c r="I190" s="11">
        <f t="shared" si="31"/>
        <v>375.3</v>
      </c>
    </row>
    <row r="191" spans="1:9" ht="36" x14ac:dyDescent="0.2">
      <c r="A191" s="10" t="s">
        <v>556</v>
      </c>
      <c r="B191" s="4" t="s">
        <v>557</v>
      </c>
      <c r="C191" s="4" t="s">
        <v>25</v>
      </c>
      <c r="D191" s="3" t="s">
        <v>558</v>
      </c>
      <c r="E191" s="4" t="s">
        <v>549</v>
      </c>
      <c r="F191" s="5">
        <v>10.3</v>
      </c>
      <c r="G191" s="6">
        <v>16.420000000000002</v>
      </c>
      <c r="H191" s="6">
        <f t="shared" si="30"/>
        <v>21.3</v>
      </c>
      <c r="I191" s="11">
        <f t="shared" si="31"/>
        <v>219.39</v>
      </c>
    </row>
    <row r="192" spans="1:9" ht="36" x14ac:dyDescent="0.2">
      <c r="A192" s="10" t="s">
        <v>559</v>
      </c>
      <c r="B192" s="4" t="s">
        <v>560</v>
      </c>
      <c r="C192" s="4" t="s">
        <v>25</v>
      </c>
      <c r="D192" s="3" t="s">
        <v>561</v>
      </c>
      <c r="E192" s="4" t="s">
        <v>27</v>
      </c>
      <c r="F192" s="5">
        <v>4.0999999999999996</v>
      </c>
      <c r="G192" s="6">
        <v>552.5</v>
      </c>
      <c r="H192" s="6">
        <f t="shared" si="30"/>
        <v>716.65</v>
      </c>
      <c r="I192" s="11">
        <f t="shared" si="31"/>
        <v>2938.27</v>
      </c>
    </row>
    <row r="193" spans="1:9" ht="24" x14ac:dyDescent="0.2">
      <c r="A193" s="10" t="s">
        <v>562</v>
      </c>
      <c r="B193" s="4" t="s">
        <v>563</v>
      </c>
      <c r="C193" s="4" t="s">
        <v>25</v>
      </c>
      <c r="D193" s="3" t="s">
        <v>564</v>
      </c>
      <c r="E193" s="4" t="s">
        <v>31</v>
      </c>
      <c r="F193" s="5">
        <v>3.05</v>
      </c>
      <c r="G193" s="6">
        <v>39.630000000000003</v>
      </c>
      <c r="H193" s="6">
        <f t="shared" si="30"/>
        <v>51.4</v>
      </c>
      <c r="I193" s="11">
        <f t="shared" si="31"/>
        <v>156.77000000000001</v>
      </c>
    </row>
    <row r="194" spans="1:9" ht="36" x14ac:dyDescent="0.2">
      <c r="A194" s="10" t="s">
        <v>565</v>
      </c>
      <c r="B194" s="4" t="s">
        <v>566</v>
      </c>
      <c r="C194" s="4" t="s">
        <v>25</v>
      </c>
      <c r="D194" s="3" t="s">
        <v>567</v>
      </c>
      <c r="E194" s="4" t="s">
        <v>31</v>
      </c>
      <c r="F194" s="5">
        <v>15.08</v>
      </c>
      <c r="G194" s="6">
        <v>229.27</v>
      </c>
      <c r="H194" s="6">
        <f t="shared" si="30"/>
        <v>297.39</v>
      </c>
      <c r="I194" s="11">
        <f t="shared" si="31"/>
        <v>4484.6400000000003</v>
      </c>
    </row>
    <row r="195" spans="1:9" ht="36" x14ac:dyDescent="0.2">
      <c r="A195" s="10" t="s">
        <v>568</v>
      </c>
      <c r="B195" s="4" t="s">
        <v>569</v>
      </c>
      <c r="C195" s="4" t="s">
        <v>25</v>
      </c>
      <c r="D195" s="3" t="s">
        <v>570</v>
      </c>
      <c r="E195" s="4" t="s">
        <v>31</v>
      </c>
      <c r="F195" s="5">
        <v>7.56</v>
      </c>
      <c r="G195" s="6">
        <v>349.82</v>
      </c>
      <c r="H195" s="6">
        <f t="shared" si="30"/>
        <v>453.75</v>
      </c>
      <c r="I195" s="11">
        <f t="shared" si="31"/>
        <v>3430.35</v>
      </c>
    </row>
    <row r="196" spans="1:9" ht="36" x14ac:dyDescent="0.2">
      <c r="A196" s="10" t="s">
        <v>571</v>
      </c>
      <c r="B196" s="4" t="s">
        <v>572</v>
      </c>
      <c r="C196" s="4" t="s">
        <v>25</v>
      </c>
      <c r="D196" s="3" t="s">
        <v>573</v>
      </c>
      <c r="E196" s="4" t="s">
        <v>549</v>
      </c>
      <c r="F196" s="5">
        <v>30.8</v>
      </c>
      <c r="G196" s="6">
        <v>13.74</v>
      </c>
      <c r="H196" s="6">
        <f t="shared" si="30"/>
        <v>17.82</v>
      </c>
      <c r="I196" s="11">
        <f t="shared" si="31"/>
        <v>548.86</v>
      </c>
    </row>
    <row r="197" spans="1:9" ht="36" x14ac:dyDescent="0.2">
      <c r="A197" s="10" t="s">
        <v>574</v>
      </c>
      <c r="B197" s="4" t="s">
        <v>575</v>
      </c>
      <c r="C197" s="4" t="s">
        <v>25</v>
      </c>
      <c r="D197" s="3" t="s">
        <v>576</v>
      </c>
      <c r="E197" s="4" t="s">
        <v>549</v>
      </c>
      <c r="F197" s="5">
        <v>51.1</v>
      </c>
      <c r="G197" s="6">
        <v>8.85</v>
      </c>
      <c r="H197" s="6">
        <f t="shared" si="30"/>
        <v>11.48</v>
      </c>
      <c r="I197" s="11">
        <f t="shared" si="31"/>
        <v>586.63</v>
      </c>
    </row>
    <row r="198" spans="1:9" ht="36" x14ac:dyDescent="0.2">
      <c r="A198" s="10" t="s">
        <v>577</v>
      </c>
      <c r="B198" s="4" t="s">
        <v>578</v>
      </c>
      <c r="C198" s="4" t="s">
        <v>25</v>
      </c>
      <c r="D198" s="3" t="s">
        <v>579</v>
      </c>
      <c r="E198" s="4" t="s">
        <v>549</v>
      </c>
      <c r="F198" s="5">
        <v>26.8</v>
      </c>
      <c r="G198" s="6">
        <v>10.6</v>
      </c>
      <c r="H198" s="6">
        <f t="shared" si="30"/>
        <v>13.75</v>
      </c>
      <c r="I198" s="11">
        <f t="shared" si="31"/>
        <v>368.5</v>
      </c>
    </row>
    <row r="199" spans="1:9" ht="36" x14ac:dyDescent="0.2">
      <c r="A199" s="10" t="s">
        <v>580</v>
      </c>
      <c r="B199" s="4" t="s">
        <v>560</v>
      </c>
      <c r="C199" s="4" t="s">
        <v>25</v>
      </c>
      <c r="D199" s="3" t="s">
        <v>561</v>
      </c>
      <c r="E199" s="4" t="s">
        <v>27</v>
      </c>
      <c r="F199" s="5">
        <v>1.93</v>
      </c>
      <c r="G199" s="6">
        <v>552.5</v>
      </c>
      <c r="H199" s="6">
        <f t="shared" si="30"/>
        <v>716.65</v>
      </c>
      <c r="I199" s="11">
        <f t="shared" si="31"/>
        <v>1383.13</v>
      </c>
    </row>
    <row r="200" spans="1:9" ht="36" x14ac:dyDescent="0.2">
      <c r="A200" s="10" t="s">
        <v>581</v>
      </c>
      <c r="B200" s="4" t="s">
        <v>582</v>
      </c>
      <c r="C200" s="4" t="s">
        <v>25</v>
      </c>
      <c r="D200" s="3" t="s">
        <v>583</v>
      </c>
      <c r="E200" s="4" t="s">
        <v>31</v>
      </c>
      <c r="F200" s="5">
        <v>1.68</v>
      </c>
      <c r="G200" s="6">
        <v>123.04</v>
      </c>
      <c r="H200" s="6">
        <f t="shared" si="30"/>
        <v>159.6</v>
      </c>
      <c r="I200" s="11">
        <f t="shared" si="31"/>
        <v>268.13</v>
      </c>
    </row>
    <row r="201" spans="1:9" ht="48" x14ac:dyDescent="0.2">
      <c r="A201" s="10" t="s">
        <v>584</v>
      </c>
      <c r="B201" s="4" t="s">
        <v>75</v>
      </c>
      <c r="C201" s="4" t="s">
        <v>25</v>
      </c>
      <c r="D201" s="3" t="s">
        <v>76</v>
      </c>
      <c r="E201" s="4" t="s">
        <v>31</v>
      </c>
      <c r="F201" s="5">
        <v>3.36</v>
      </c>
      <c r="G201" s="6">
        <v>7.16</v>
      </c>
      <c r="H201" s="6">
        <f t="shared" si="30"/>
        <v>9.2899999999999991</v>
      </c>
      <c r="I201" s="11">
        <f t="shared" si="31"/>
        <v>31.21</v>
      </c>
    </row>
    <row r="202" spans="1:9" ht="48" x14ac:dyDescent="0.2">
      <c r="A202" s="10" t="s">
        <v>585</v>
      </c>
      <c r="B202" s="4" t="s">
        <v>78</v>
      </c>
      <c r="C202" s="4" t="s">
        <v>25</v>
      </c>
      <c r="D202" s="3" t="s">
        <v>79</v>
      </c>
      <c r="E202" s="4" t="s">
        <v>31</v>
      </c>
      <c r="F202" s="5">
        <v>3.36</v>
      </c>
      <c r="G202" s="6">
        <v>42.58</v>
      </c>
      <c r="H202" s="6">
        <f t="shared" si="30"/>
        <v>55.23</v>
      </c>
      <c r="I202" s="11">
        <f t="shared" si="31"/>
        <v>185.57</v>
      </c>
    </row>
    <row r="203" spans="1:9" s="26" customFormat="1" ht="20.100000000000001" customHeight="1" x14ac:dyDescent="0.2">
      <c r="A203" s="21" t="s">
        <v>586</v>
      </c>
      <c r="B203" s="31" t="s">
        <v>587</v>
      </c>
      <c r="C203" s="31"/>
      <c r="D203" s="31"/>
      <c r="E203" s="31"/>
      <c r="F203" s="31"/>
      <c r="G203" s="31"/>
      <c r="H203" s="31"/>
      <c r="I203" s="22">
        <f>ROUND(SUM(I204:I232),2)</f>
        <v>55392.79</v>
      </c>
    </row>
    <row r="204" spans="1:9" ht="24" x14ac:dyDescent="0.2">
      <c r="A204" s="10" t="s">
        <v>588</v>
      </c>
      <c r="B204" s="4" t="s">
        <v>532</v>
      </c>
      <c r="C204" s="4" t="s">
        <v>25</v>
      </c>
      <c r="D204" s="3" t="s">
        <v>533</v>
      </c>
      <c r="E204" s="4" t="s">
        <v>27</v>
      </c>
      <c r="F204" s="5">
        <v>6.36</v>
      </c>
      <c r="G204" s="6">
        <v>141.03</v>
      </c>
      <c r="H204" s="6">
        <f t="shared" ref="H204:H232" si="32">ROUND(G204 * ROUND(1 + (29.71/100),4),2)</f>
        <v>182.93</v>
      </c>
      <c r="I204" s="11">
        <f t="shared" ref="I204:I232" si="33">ROUND(F204*H204,2)</f>
        <v>1163.43</v>
      </c>
    </row>
    <row r="205" spans="1:9" ht="36" x14ac:dyDescent="0.2">
      <c r="A205" s="10" t="s">
        <v>589</v>
      </c>
      <c r="B205" s="4" t="s">
        <v>590</v>
      </c>
      <c r="C205" s="4" t="s">
        <v>25</v>
      </c>
      <c r="D205" s="3" t="s">
        <v>591</v>
      </c>
      <c r="E205" s="4" t="s">
        <v>27</v>
      </c>
      <c r="F205" s="5">
        <v>4.57</v>
      </c>
      <c r="G205" s="6">
        <v>102.24</v>
      </c>
      <c r="H205" s="6">
        <f t="shared" si="32"/>
        <v>132.62</v>
      </c>
      <c r="I205" s="11">
        <f t="shared" si="33"/>
        <v>606.07000000000005</v>
      </c>
    </row>
    <row r="206" spans="1:9" ht="24" x14ac:dyDescent="0.2">
      <c r="A206" s="10" t="s">
        <v>592</v>
      </c>
      <c r="B206" s="4" t="s">
        <v>535</v>
      </c>
      <c r="C206" s="4" t="s">
        <v>25</v>
      </c>
      <c r="D206" s="3" t="s">
        <v>536</v>
      </c>
      <c r="E206" s="4" t="s">
        <v>31</v>
      </c>
      <c r="F206" s="5">
        <v>41.84</v>
      </c>
      <c r="G206" s="6">
        <v>21.9</v>
      </c>
      <c r="H206" s="6">
        <f t="shared" si="32"/>
        <v>28.41</v>
      </c>
      <c r="I206" s="11">
        <f t="shared" si="33"/>
        <v>1188.67</v>
      </c>
    </row>
    <row r="207" spans="1:9" ht="36" x14ac:dyDescent="0.2">
      <c r="A207" s="10" t="s">
        <v>593</v>
      </c>
      <c r="B207" s="4" t="s">
        <v>594</v>
      </c>
      <c r="C207" s="4" t="s">
        <v>25</v>
      </c>
      <c r="D207" s="3" t="s">
        <v>595</v>
      </c>
      <c r="E207" s="4" t="s">
        <v>31</v>
      </c>
      <c r="F207" s="5">
        <v>5.76</v>
      </c>
      <c r="G207" s="6">
        <v>132.32</v>
      </c>
      <c r="H207" s="6">
        <f t="shared" si="32"/>
        <v>171.63</v>
      </c>
      <c r="I207" s="11">
        <f t="shared" si="33"/>
        <v>988.59</v>
      </c>
    </row>
    <row r="208" spans="1:9" ht="36" x14ac:dyDescent="0.2">
      <c r="A208" s="10" t="s">
        <v>596</v>
      </c>
      <c r="B208" s="4" t="s">
        <v>538</v>
      </c>
      <c r="C208" s="4" t="s">
        <v>25</v>
      </c>
      <c r="D208" s="3" t="s">
        <v>539</v>
      </c>
      <c r="E208" s="4" t="s">
        <v>31</v>
      </c>
      <c r="F208" s="5">
        <v>10.88</v>
      </c>
      <c r="G208" s="6">
        <v>3.06</v>
      </c>
      <c r="H208" s="6">
        <f t="shared" si="32"/>
        <v>3.97</v>
      </c>
      <c r="I208" s="11">
        <f t="shared" si="33"/>
        <v>43.19</v>
      </c>
    </row>
    <row r="209" spans="1:9" ht="36" x14ac:dyDescent="0.2">
      <c r="A209" s="10" t="s">
        <v>597</v>
      </c>
      <c r="B209" s="4" t="s">
        <v>598</v>
      </c>
      <c r="C209" s="4" t="s">
        <v>25</v>
      </c>
      <c r="D209" s="3" t="s">
        <v>599</v>
      </c>
      <c r="E209" s="4" t="s">
        <v>31</v>
      </c>
      <c r="F209" s="5">
        <v>11.04</v>
      </c>
      <c r="G209" s="6">
        <v>66.650000000000006</v>
      </c>
      <c r="H209" s="6">
        <f t="shared" si="32"/>
        <v>86.45</v>
      </c>
      <c r="I209" s="11">
        <f t="shared" si="33"/>
        <v>954.41</v>
      </c>
    </row>
    <row r="210" spans="1:9" ht="36" x14ac:dyDescent="0.2">
      <c r="A210" s="10" t="s">
        <v>600</v>
      </c>
      <c r="B210" s="4" t="s">
        <v>601</v>
      </c>
      <c r="C210" s="4" t="s">
        <v>25</v>
      </c>
      <c r="D210" s="3" t="s">
        <v>602</v>
      </c>
      <c r="E210" s="4" t="s">
        <v>31</v>
      </c>
      <c r="F210" s="5">
        <v>102.96</v>
      </c>
      <c r="G210" s="6">
        <v>39.92</v>
      </c>
      <c r="H210" s="6">
        <f t="shared" si="32"/>
        <v>51.78</v>
      </c>
      <c r="I210" s="11">
        <f t="shared" si="33"/>
        <v>5331.27</v>
      </c>
    </row>
    <row r="211" spans="1:9" ht="36" x14ac:dyDescent="0.2">
      <c r="A211" s="10" t="s">
        <v>603</v>
      </c>
      <c r="B211" s="4" t="s">
        <v>547</v>
      </c>
      <c r="C211" s="4" t="s">
        <v>25</v>
      </c>
      <c r="D211" s="3" t="s">
        <v>548</v>
      </c>
      <c r="E211" s="4" t="s">
        <v>549</v>
      </c>
      <c r="F211" s="5">
        <v>100</v>
      </c>
      <c r="G211" s="6">
        <v>13.87</v>
      </c>
      <c r="H211" s="6">
        <f t="shared" si="32"/>
        <v>17.989999999999998</v>
      </c>
      <c r="I211" s="11">
        <f t="shared" si="33"/>
        <v>1799</v>
      </c>
    </row>
    <row r="212" spans="1:9" ht="36" x14ac:dyDescent="0.2">
      <c r="A212" s="10" t="s">
        <v>604</v>
      </c>
      <c r="B212" s="4" t="s">
        <v>551</v>
      </c>
      <c r="C212" s="4" t="s">
        <v>25</v>
      </c>
      <c r="D212" s="3" t="s">
        <v>552</v>
      </c>
      <c r="E212" s="4" t="s">
        <v>549</v>
      </c>
      <c r="F212" s="5">
        <v>88.6</v>
      </c>
      <c r="G212" s="6">
        <v>12.32</v>
      </c>
      <c r="H212" s="6">
        <f t="shared" si="32"/>
        <v>15.98</v>
      </c>
      <c r="I212" s="11">
        <f t="shared" si="33"/>
        <v>1415.83</v>
      </c>
    </row>
    <row r="213" spans="1:9" ht="36" x14ac:dyDescent="0.2">
      <c r="A213" s="10" t="s">
        <v>605</v>
      </c>
      <c r="B213" s="4" t="s">
        <v>557</v>
      </c>
      <c r="C213" s="4" t="s">
        <v>25</v>
      </c>
      <c r="D213" s="3" t="s">
        <v>558</v>
      </c>
      <c r="E213" s="4" t="s">
        <v>549</v>
      </c>
      <c r="F213" s="5">
        <v>44.1</v>
      </c>
      <c r="G213" s="6">
        <v>16.420000000000002</v>
      </c>
      <c r="H213" s="6">
        <f t="shared" si="32"/>
        <v>21.3</v>
      </c>
      <c r="I213" s="11">
        <f t="shared" si="33"/>
        <v>939.33</v>
      </c>
    </row>
    <row r="214" spans="1:9" ht="24" x14ac:dyDescent="0.2">
      <c r="A214" s="10" t="s">
        <v>606</v>
      </c>
      <c r="B214" s="4" t="s">
        <v>607</v>
      </c>
      <c r="C214" s="4" t="s">
        <v>25</v>
      </c>
      <c r="D214" s="3" t="s">
        <v>608</v>
      </c>
      <c r="E214" s="4" t="s">
        <v>549</v>
      </c>
      <c r="F214" s="5">
        <v>162.69999999999999</v>
      </c>
      <c r="G214" s="6">
        <v>16.600000000000001</v>
      </c>
      <c r="H214" s="6">
        <f t="shared" si="32"/>
        <v>21.53</v>
      </c>
      <c r="I214" s="11">
        <f t="shared" si="33"/>
        <v>3502.93</v>
      </c>
    </row>
    <row r="215" spans="1:9" ht="24" x14ac:dyDescent="0.2">
      <c r="A215" s="10" t="s">
        <v>609</v>
      </c>
      <c r="B215" s="4" t="s">
        <v>610</v>
      </c>
      <c r="C215" s="4" t="s">
        <v>25</v>
      </c>
      <c r="D215" s="3" t="s">
        <v>611</v>
      </c>
      <c r="E215" s="4" t="s">
        <v>549</v>
      </c>
      <c r="F215" s="5">
        <v>257.10000000000002</v>
      </c>
      <c r="G215" s="6">
        <v>14.62</v>
      </c>
      <c r="H215" s="6">
        <f t="shared" si="32"/>
        <v>18.96</v>
      </c>
      <c r="I215" s="11">
        <f t="shared" si="33"/>
        <v>4874.62</v>
      </c>
    </row>
    <row r="216" spans="1:9" ht="24" x14ac:dyDescent="0.2">
      <c r="A216" s="10" t="s">
        <v>612</v>
      </c>
      <c r="B216" s="4" t="s">
        <v>613</v>
      </c>
      <c r="C216" s="4" t="s">
        <v>25</v>
      </c>
      <c r="D216" s="3" t="s">
        <v>614</v>
      </c>
      <c r="E216" s="4" t="s">
        <v>549</v>
      </c>
      <c r="F216" s="5">
        <v>215.8</v>
      </c>
      <c r="G216" s="6">
        <v>11.98</v>
      </c>
      <c r="H216" s="6">
        <f t="shared" si="32"/>
        <v>15.54</v>
      </c>
      <c r="I216" s="11">
        <f t="shared" si="33"/>
        <v>3353.53</v>
      </c>
    </row>
    <row r="217" spans="1:9" ht="24" x14ac:dyDescent="0.2">
      <c r="A217" s="10" t="s">
        <v>615</v>
      </c>
      <c r="B217" s="4" t="s">
        <v>616</v>
      </c>
      <c r="C217" s="4" t="s">
        <v>25</v>
      </c>
      <c r="D217" s="3" t="s">
        <v>617</v>
      </c>
      <c r="E217" s="4" t="s">
        <v>549</v>
      </c>
      <c r="F217" s="5">
        <v>173.3</v>
      </c>
      <c r="G217" s="6">
        <v>9.3000000000000007</v>
      </c>
      <c r="H217" s="6">
        <f t="shared" si="32"/>
        <v>12.06</v>
      </c>
      <c r="I217" s="11">
        <f t="shared" si="33"/>
        <v>2090</v>
      </c>
    </row>
    <row r="218" spans="1:9" ht="24" x14ac:dyDescent="0.2">
      <c r="A218" s="10" t="s">
        <v>618</v>
      </c>
      <c r="B218" s="4" t="s">
        <v>619</v>
      </c>
      <c r="C218" s="4" t="s">
        <v>25</v>
      </c>
      <c r="D218" s="3" t="s">
        <v>620</v>
      </c>
      <c r="E218" s="4" t="s">
        <v>549</v>
      </c>
      <c r="F218" s="5">
        <v>125</v>
      </c>
      <c r="G218" s="6">
        <v>8.89</v>
      </c>
      <c r="H218" s="6">
        <f t="shared" si="32"/>
        <v>11.53</v>
      </c>
      <c r="I218" s="11">
        <f t="shared" si="33"/>
        <v>1441.25</v>
      </c>
    </row>
    <row r="219" spans="1:9" ht="36" x14ac:dyDescent="0.2">
      <c r="A219" s="10" t="s">
        <v>621</v>
      </c>
      <c r="B219" s="4" t="s">
        <v>622</v>
      </c>
      <c r="C219" s="4" t="s">
        <v>25</v>
      </c>
      <c r="D219" s="3" t="s">
        <v>623</v>
      </c>
      <c r="E219" s="4" t="s">
        <v>549</v>
      </c>
      <c r="F219" s="5">
        <v>51.7</v>
      </c>
      <c r="G219" s="6">
        <v>16.510000000000002</v>
      </c>
      <c r="H219" s="6">
        <f t="shared" si="32"/>
        <v>21.42</v>
      </c>
      <c r="I219" s="11">
        <f t="shared" si="33"/>
        <v>1107.4100000000001</v>
      </c>
    </row>
    <row r="220" spans="1:9" ht="36" x14ac:dyDescent="0.2">
      <c r="A220" s="10" t="s">
        <v>624</v>
      </c>
      <c r="B220" s="4" t="s">
        <v>560</v>
      </c>
      <c r="C220" s="4" t="s">
        <v>25</v>
      </c>
      <c r="D220" s="3" t="s">
        <v>561</v>
      </c>
      <c r="E220" s="4" t="s">
        <v>27</v>
      </c>
      <c r="F220" s="5">
        <v>13.63</v>
      </c>
      <c r="G220" s="6">
        <v>552.5</v>
      </c>
      <c r="H220" s="6">
        <f t="shared" si="32"/>
        <v>716.65</v>
      </c>
      <c r="I220" s="11">
        <f t="shared" si="33"/>
        <v>9767.94</v>
      </c>
    </row>
    <row r="221" spans="1:9" ht="48" x14ac:dyDescent="0.2">
      <c r="A221" s="10" t="s">
        <v>625</v>
      </c>
      <c r="B221" s="4" t="s">
        <v>626</v>
      </c>
      <c r="C221" s="4" t="s">
        <v>13</v>
      </c>
      <c r="D221" s="3" t="s">
        <v>627</v>
      </c>
      <c r="E221" s="4" t="s">
        <v>62</v>
      </c>
      <c r="F221" s="5">
        <v>3.4</v>
      </c>
      <c r="G221" s="6">
        <v>196.32</v>
      </c>
      <c r="H221" s="6">
        <f t="shared" si="32"/>
        <v>254.65</v>
      </c>
      <c r="I221" s="11">
        <f t="shared" si="33"/>
        <v>865.81</v>
      </c>
    </row>
    <row r="222" spans="1:9" ht="24" x14ac:dyDescent="0.2">
      <c r="A222" s="10" t="s">
        <v>628</v>
      </c>
      <c r="B222" s="4" t="s">
        <v>563</v>
      </c>
      <c r="C222" s="4" t="s">
        <v>25</v>
      </c>
      <c r="D222" s="3" t="s">
        <v>564</v>
      </c>
      <c r="E222" s="4" t="s">
        <v>31</v>
      </c>
      <c r="F222" s="5">
        <v>47.32</v>
      </c>
      <c r="G222" s="6">
        <v>39.630000000000003</v>
      </c>
      <c r="H222" s="6">
        <f t="shared" si="32"/>
        <v>51.4</v>
      </c>
      <c r="I222" s="11">
        <f t="shared" si="33"/>
        <v>2432.25</v>
      </c>
    </row>
    <row r="223" spans="1:9" x14ac:dyDescent="0.2">
      <c r="A223" s="10" t="s">
        <v>629</v>
      </c>
      <c r="B223" s="4" t="s">
        <v>630</v>
      </c>
      <c r="C223" s="4" t="s">
        <v>57</v>
      </c>
      <c r="D223" s="3" t="s">
        <v>631</v>
      </c>
      <c r="E223" s="4" t="s">
        <v>27</v>
      </c>
      <c r="F223" s="5">
        <v>14.12</v>
      </c>
      <c r="G223" s="6">
        <v>24.14</v>
      </c>
      <c r="H223" s="6">
        <f t="shared" si="32"/>
        <v>31.31</v>
      </c>
      <c r="I223" s="11">
        <f t="shared" si="33"/>
        <v>442.1</v>
      </c>
    </row>
    <row r="224" spans="1:9" ht="36" x14ac:dyDescent="0.2">
      <c r="A224" s="10" t="s">
        <v>632</v>
      </c>
      <c r="B224" s="4" t="s">
        <v>633</v>
      </c>
      <c r="C224" s="4" t="s">
        <v>25</v>
      </c>
      <c r="D224" s="3" t="s">
        <v>634</v>
      </c>
      <c r="E224" s="4" t="s">
        <v>31</v>
      </c>
      <c r="F224" s="5">
        <v>3.84</v>
      </c>
      <c r="G224" s="6">
        <v>102.34</v>
      </c>
      <c r="H224" s="6">
        <f t="shared" si="32"/>
        <v>132.75</v>
      </c>
      <c r="I224" s="11">
        <f t="shared" si="33"/>
        <v>509.76</v>
      </c>
    </row>
    <row r="225" spans="1:9" ht="36" x14ac:dyDescent="0.2">
      <c r="A225" s="10" t="s">
        <v>635</v>
      </c>
      <c r="B225" s="4" t="s">
        <v>636</v>
      </c>
      <c r="C225" s="4" t="s">
        <v>25</v>
      </c>
      <c r="D225" s="3" t="s">
        <v>637</v>
      </c>
      <c r="E225" s="4" t="s">
        <v>31</v>
      </c>
      <c r="F225" s="5">
        <v>7.55</v>
      </c>
      <c r="G225" s="6">
        <v>182.85</v>
      </c>
      <c r="H225" s="6">
        <f t="shared" si="32"/>
        <v>237.17</v>
      </c>
      <c r="I225" s="11">
        <f t="shared" si="33"/>
        <v>1790.63</v>
      </c>
    </row>
    <row r="226" spans="1:9" ht="36" x14ac:dyDescent="0.2">
      <c r="A226" s="10" t="s">
        <v>638</v>
      </c>
      <c r="B226" s="4" t="s">
        <v>639</v>
      </c>
      <c r="C226" s="4" t="s">
        <v>25</v>
      </c>
      <c r="D226" s="3" t="s">
        <v>640</v>
      </c>
      <c r="E226" s="4" t="s">
        <v>31</v>
      </c>
      <c r="F226" s="5">
        <v>7.15</v>
      </c>
      <c r="G226" s="6">
        <v>140.41</v>
      </c>
      <c r="H226" s="6">
        <f t="shared" si="32"/>
        <v>182.13</v>
      </c>
      <c r="I226" s="11">
        <f t="shared" si="33"/>
        <v>1302.23</v>
      </c>
    </row>
    <row r="227" spans="1:9" ht="36" x14ac:dyDescent="0.2">
      <c r="A227" s="10" t="s">
        <v>641</v>
      </c>
      <c r="B227" s="4" t="s">
        <v>538</v>
      </c>
      <c r="C227" s="4" t="s">
        <v>25</v>
      </c>
      <c r="D227" s="3" t="s">
        <v>539</v>
      </c>
      <c r="E227" s="4" t="s">
        <v>31</v>
      </c>
      <c r="F227" s="5">
        <v>36.68</v>
      </c>
      <c r="G227" s="6">
        <v>3.06</v>
      </c>
      <c r="H227" s="6">
        <f t="shared" si="32"/>
        <v>3.97</v>
      </c>
      <c r="I227" s="11">
        <f t="shared" si="33"/>
        <v>145.62</v>
      </c>
    </row>
    <row r="228" spans="1:9" ht="36" x14ac:dyDescent="0.2">
      <c r="A228" s="10" t="s">
        <v>642</v>
      </c>
      <c r="B228" s="4" t="s">
        <v>572</v>
      </c>
      <c r="C228" s="4" t="s">
        <v>25</v>
      </c>
      <c r="D228" s="3" t="s">
        <v>573</v>
      </c>
      <c r="E228" s="4" t="s">
        <v>549</v>
      </c>
      <c r="F228" s="5">
        <v>27.1</v>
      </c>
      <c r="G228" s="6">
        <v>13.74</v>
      </c>
      <c r="H228" s="6">
        <f t="shared" si="32"/>
        <v>17.82</v>
      </c>
      <c r="I228" s="11">
        <f t="shared" si="33"/>
        <v>482.92</v>
      </c>
    </row>
    <row r="229" spans="1:9" ht="36" x14ac:dyDescent="0.2">
      <c r="A229" s="10" t="s">
        <v>643</v>
      </c>
      <c r="B229" s="4" t="s">
        <v>578</v>
      </c>
      <c r="C229" s="4" t="s">
        <v>25</v>
      </c>
      <c r="D229" s="3" t="s">
        <v>579</v>
      </c>
      <c r="E229" s="4" t="s">
        <v>549</v>
      </c>
      <c r="F229" s="5">
        <v>64.099999999999994</v>
      </c>
      <c r="G229" s="6">
        <v>10.6</v>
      </c>
      <c r="H229" s="6">
        <f t="shared" si="32"/>
        <v>13.75</v>
      </c>
      <c r="I229" s="11">
        <f t="shared" si="33"/>
        <v>881.38</v>
      </c>
    </row>
    <row r="230" spans="1:9" ht="36" x14ac:dyDescent="0.2">
      <c r="A230" s="10" t="s">
        <v>644</v>
      </c>
      <c r="B230" s="4" t="s">
        <v>645</v>
      </c>
      <c r="C230" s="4" t="s">
        <v>25</v>
      </c>
      <c r="D230" s="3" t="s">
        <v>646</v>
      </c>
      <c r="E230" s="4" t="s">
        <v>549</v>
      </c>
      <c r="F230" s="5">
        <v>98.3</v>
      </c>
      <c r="G230" s="6">
        <v>12.28</v>
      </c>
      <c r="H230" s="6">
        <f t="shared" si="32"/>
        <v>15.93</v>
      </c>
      <c r="I230" s="11">
        <f t="shared" si="33"/>
        <v>1565.92</v>
      </c>
    </row>
    <row r="231" spans="1:9" ht="36" x14ac:dyDescent="0.2">
      <c r="A231" s="10" t="s">
        <v>647</v>
      </c>
      <c r="B231" s="4" t="s">
        <v>648</v>
      </c>
      <c r="C231" s="4" t="s">
        <v>25</v>
      </c>
      <c r="D231" s="3" t="s">
        <v>649</v>
      </c>
      <c r="E231" s="4" t="s">
        <v>549</v>
      </c>
      <c r="F231" s="5">
        <v>14.2</v>
      </c>
      <c r="G231" s="6">
        <v>13.19</v>
      </c>
      <c r="H231" s="6">
        <f t="shared" si="32"/>
        <v>17.11</v>
      </c>
      <c r="I231" s="11">
        <f t="shared" si="33"/>
        <v>242.96</v>
      </c>
    </row>
    <row r="232" spans="1:9" ht="36" x14ac:dyDescent="0.2">
      <c r="A232" s="10" t="s">
        <v>650</v>
      </c>
      <c r="B232" s="4" t="s">
        <v>560</v>
      </c>
      <c r="C232" s="4" t="s">
        <v>25</v>
      </c>
      <c r="D232" s="3" t="s">
        <v>561</v>
      </c>
      <c r="E232" s="4" t="s">
        <v>27</v>
      </c>
      <c r="F232" s="5">
        <v>5.81</v>
      </c>
      <c r="G232" s="6">
        <v>552.5</v>
      </c>
      <c r="H232" s="6">
        <f t="shared" si="32"/>
        <v>716.65</v>
      </c>
      <c r="I232" s="11">
        <f t="shared" si="33"/>
        <v>4163.74</v>
      </c>
    </row>
    <row r="233" spans="1:9" s="26" customFormat="1" ht="20.100000000000001" customHeight="1" x14ac:dyDescent="0.2">
      <c r="A233" s="21" t="s">
        <v>651</v>
      </c>
      <c r="B233" s="31" t="s">
        <v>652</v>
      </c>
      <c r="C233" s="31"/>
      <c r="D233" s="31"/>
      <c r="E233" s="31"/>
      <c r="F233" s="31"/>
      <c r="G233" s="31"/>
      <c r="H233" s="31"/>
      <c r="I233" s="22">
        <f>ROUND(SUM(I234:I241),2)</f>
        <v>14281.5</v>
      </c>
    </row>
    <row r="234" spans="1:9" ht="36" x14ac:dyDescent="0.2">
      <c r="A234" s="10" t="s">
        <v>653</v>
      </c>
      <c r="B234" s="4" t="s">
        <v>654</v>
      </c>
      <c r="C234" s="4" t="s">
        <v>25</v>
      </c>
      <c r="D234" s="3" t="s">
        <v>655</v>
      </c>
      <c r="E234" s="4" t="s">
        <v>44</v>
      </c>
      <c r="F234" s="5">
        <v>1</v>
      </c>
      <c r="G234" s="6">
        <v>1806.27</v>
      </c>
      <c r="H234" s="6">
        <f t="shared" ref="H234:H241" si="34">ROUND(G234 * ROUND(1 + (29.71/100),4),2)</f>
        <v>2342.91</v>
      </c>
      <c r="I234" s="11">
        <f t="shared" ref="I234:I241" si="35">ROUND(F234*H234,2)</f>
        <v>2342.91</v>
      </c>
    </row>
    <row r="235" spans="1:9" ht="36" x14ac:dyDescent="0.2">
      <c r="A235" s="10" t="s">
        <v>656</v>
      </c>
      <c r="B235" s="4" t="s">
        <v>657</v>
      </c>
      <c r="C235" s="4" t="s">
        <v>25</v>
      </c>
      <c r="D235" s="3" t="s">
        <v>658</v>
      </c>
      <c r="E235" s="4" t="s">
        <v>44</v>
      </c>
      <c r="F235" s="5">
        <v>1</v>
      </c>
      <c r="G235" s="6">
        <v>1438.14</v>
      </c>
      <c r="H235" s="6">
        <f t="shared" si="34"/>
        <v>1865.41</v>
      </c>
      <c r="I235" s="11">
        <f t="shared" si="35"/>
        <v>1865.41</v>
      </c>
    </row>
    <row r="236" spans="1:9" ht="36" x14ac:dyDescent="0.2">
      <c r="A236" s="10" t="s">
        <v>659</v>
      </c>
      <c r="B236" s="4" t="s">
        <v>660</v>
      </c>
      <c r="C236" s="4" t="s">
        <v>25</v>
      </c>
      <c r="D236" s="3" t="s">
        <v>661</v>
      </c>
      <c r="E236" s="4" t="s">
        <v>44</v>
      </c>
      <c r="F236" s="5">
        <v>2</v>
      </c>
      <c r="G236" s="6">
        <v>663.16</v>
      </c>
      <c r="H236" s="6">
        <f t="shared" si="34"/>
        <v>860.18</v>
      </c>
      <c r="I236" s="11">
        <f t="shared" si="35"/>
        <v>1720.36</v>
      </c>
    </row>
    <row r="237" spans="1:9" ht="24" x14ac:dyDescent="0.2">
      <c r="A237" s="10" t="s">
        <v>662</v>
      </c>
      <c r="B237" s="4" t="s">
        <v>663</v>
      </c>
      <c r="C237" s="4" t="s">
        <v>25</v>
      </c>
      <c r="D237" s="3" t="s">
        <v>664</v>
      </c>
      <c r="E237" s="4" t="s">
        <v>51</v>
      </c>
      <c r="F237" s="5">
        <v>54.99</v>
      </c>
      <c r="G237" s="6">
        <v>54.76</v>
      </c>
      <c r="H237" s="6">
        <f t="shared" si="34"/>
        <v>71.03</v>
      </c>
      <c r="I237" s="11">
        <f t="shared" si="35"/>
        <v>3905.94</v>
      </c>
    </row>
    <row r="238" spans="1:9" ht="36" x14ac:dyDescent="0.2">
      <c r="A238" s="10" t="s">
        <v>665</v>
      </c>
      <c r="B238" s="4" t="s">
        <v>666</v>
      </c>
      <c r="C238" s="4" t="s">
        <v>25</v>
      </c>
      <c r="D238" s="3" t="s">
        <v>667</v>
      </c>
      <c r="E238" s="4" t="s">
        <v>27</v>
      </c>
      <c r="F238" s="5">
        <v>2.36</v>
      </c>
      <c r="G238" s="6">
        <v>752.67</v>
      </c>
      <c r="H238" s="6">
        <f t="shared" si="34"/>
        <v>976.29</v>
      </c>
      <c r="I238" s="11">
        <f t="shared" si="35"/>
        <v>2304.04</v>
      </c>
    </row>
    <row r="239" spans="1:9" ht="36" x14ac:dyDescent="0.2">
      <c r="A239" s="10" t="s">
        <v>668</v>
      </c>
      <c r="B239" s="4" t="s">
        <v>669</v>
      </c>
      <c r="C239" s="4" t="s">
        <v>25</v>
      </c>
      <c r="D239" s="3" t="s">
        <v>670</v>
      </c>
      <c r="E239" s="4" t="s">
        <v>44</v>
      </c>
      <c r="F239" s="5">
        <v>1</v>
      </c>
      <c r="G239" s="6">
        <v>84.3</v>
      </c>
      <c r="H239" s="6">
        <f t="shared" si="34"/>
        <v>109.35</v>
      </c>
      <c r="I239" s="11">
        <f t="shared" si="35"/>
        <v>109.35</v>
      </c>
    </row>
    <row r="240" spans="1:9" ht="36" x14ac:dyDescent="0.2">
      <c r="A240" s="10" t="s">
        <v>671</v>
      </c>
      <c r="B240" s="4" t="s">
        <v>178</v>
      </c>
      <c r="C240" s="4" t="s">
        <v>25</v>
      </c>
      <c r="D240" s="3" t="s">
        <v>179</v>
      </c>
      <c r="E240" s="4" t="s">
        <v>51</v>
      </c>
      <c r="F240" s="5">
        <v>38.07</v>
      </c>
      <c r="G240" s="6">
        <v>40</v>
      </c>
      <c r="H240" s="6">
        <f t="shared" si="34"/>
        <v>51.88</v>
      </c>
      <c r="I240" s="11">
        <f t="shared" si="35"/>
        <v>1975.07</v>
      </c>
    </row>
    <row r="241" spans="1:9" ht="36" x14ac:dyDescent="0.2">
      <c r="A241" s="10" t="s">
        <v>672</v>
      </c>
      <c r="B241" s="4" t="s">
        <v>673</v>
      </c>
      <c r="C241" s="4" t="s">
        <v>25</v>
      </c>
      <c r="D241" s="3" t="s">
        <v>674</v>
      </c>
      <c r="E241" s="4" t="s">
        <v>44</v>
      </c>
      <c r="F241" s="5">
        <v>1</v>
      </c>
      <c r="G241" s="6">
        <v>45.04</v>
      </c>
      <c r="H241" s="6">
        <f t="shared" si="34"/>
        <v>58.42</v>
      </c>
      <c r="I241" s="11">
        <f t="shared" si="35"/>
        <v>58.42</v>
      </c>
    </row>
    <row r="242" spans="1:9" s="26" customFormat="1" ht="20.100000000000001" customHeight="1" x14ac:dyDescent="0.2">
      <c r="A242" s="21" t="s">
        <v>675</v>
      </c>
      <c r="B242" s="31" t="s">
        <v>676</v>
      </c>
      <c r="C242" s="31"/>
      <c r="D242" s="31"/>
      <c r="E242" s="31"/>
      <c r="F242" s="31"/>
      <c r="G242" s="31"/>
      <c r="H242" s="31"/>
      <c r="I242" s="22">
        <f>ROUND(SUM(I243:I256),2)</f>
        <v>22932.95</v>
      </c>
    </row>
    <row r="243" spans="1:9" ht="24" x14ac:dyDescent="0.2">
      <c r="A243" s="10" t="s">
        <v>677</v>
      </c>
      <c r="B243" s="4" t="s">
        <v>678</v>
      </c>
      <c r="C243" s="4" t="s">
        <v>25</v>
      </c>
      <c r="D243" s="3" t="s">
        <v>679</v>
      </c>
      <c r="E243" s="4" t="s">
        <v>31</v>
      </c>
      <c r="F243" s="5">
        <v>8.33</v>
      </c>
      <c r="G243" s="6">
        <v>22.75</v>
      </c>
      <c r="H243" s="6">
        <f t="shared" ref="H243:H256" si="36">ROUND(G243 * ROUND(1 + (29.71/100),4),2)</f>
        <v>29.51</v>
      </c>
      <c r="I243" s="11">
        <f t="shared" ref="I243:I256" si="37">ROUND(F243*H243,2)</f>
        <v>245.82</v>
      </c>
    </row>
    <row r="244" spans="1:9" ht="36" x14ac:dyDescent="0.2">
      <c r="A244" s="10" t="s">
        <v>680</v>
      </c>
      <c r="B244" s="4" t="s">
        <v>681</v>
      </c>
      <c r="C244" s="4" t="s">
        <v>18</v>
      </c>
      <c r="D244" s="3" t="s">
        <v>682</v>
      </c>
      <c r="E244" s="4" t="s">
        <v>683</v>
      </c>
      <c r="F244" s="5">
        <v>0.44</v>
      </c>
      <c r="G244" s="6">
        <v>2159.21</v>
      </c>
      <c r="H244" s="6">
        <f t="shared" si="36"/>
        <v>2800.71</v>
      </c>
      <c r="I244" s="11">
        <f t="shared" si="37"/>
        <v>1232.31</v>
      </c>
    </row>
    <row r="245" spans="1:9" ht="36" x14ac:dyDescent="0.2">
      <c r="A245" s="10" t="s">
        <v>684</v>
      </c>
      <c r="B245" s="4" t="s">
        <v>582</v>
      </c>
      <c r="C245" s="4" t="s">
        <v>25</v>
      </c>
      <c r="D245" s="3" t="s">
        <v>583</v>
      </c>
      <c r="E245" s="4" t="s">
        <v>31</v>
      </c>
      <c r="F245" s="5">
        <v>67.7</v>
      </c>
      <c r="G245" s="6">
        <v>123.04</v>
      </c>
      <c r="H245" s="6">
        <f t="shared" si="36"/>
        <v>159.6</v>
      </c>
      <c r="I245" s="11">
        <f t="shared" si="37"/>
        <v>10804.92</v>
      </c>
    </row>
    <row r="246" spans="1:9" ht="48" x14ac:dyDescent="0.2">
      <c r="A246" s="10" t="s">
        <v>685</v>
      </c>
      <c r="B246" s="4" t="s">
        <v>75</v>
      </c>
      <c r="C246" s="4" t="s">
        <v>25</v>
      </c>
      <c r="D246" s="3" t="s">
        <v>76</v>
      </c>
      <c r="E246" s="4" t="s">
        <v>31</v>
      </c>
      <c r="F246" s="5">
        <v>67.53</v>
      </c>
      <c r="G246" s="6">
        <v>7.16</v>
      </c>
      <c r="H246" s="6">
        <f t="shared" si="36"/>
        <v>9.2899999999999991</v>
      </c>
      <c r="I246" s="11">
        <f t="shared" si="37"/>
        <v>627.35</v>
      </c>
    </row>
    <row r="247" spans="1:9" ht="48" x14ac:dyDescent="0.2">
      <c r="A247" s="10" t="s">
        <v>686</v>
      </c>
      <c r="B247" s="4" t="s">
        <v>78</v>
      </c>
      <c r="C247" s="4" t="s">
        <v>25</v>
      </c>
      <c r="D247" s="3" t="s">
        <v>79</v>
      </c>
      <c r="E247" s="4" t="s">
        <v>31</v>
      </c>
      <c r="F247" s="5">
        <v>67.569999999999993</v>
      </c>
      <c r="G247" s="6">
        <v>42.58</v>
      </c>
      <c r="H247" s="6">
        <f t="shared" si="36"/>
        <v>55.23</v>
      </c>
      <c r="I247" s="11">
        <f t="shared" si="37"/>
        <v>3731.89</v>
      </c>
    </row>
    <row r="248" spans="1:9" ht="24" x14ac:dyDescent="0.2">
      <c r="A248" s="10" t="s">
        <v>687</v>
      </c>
      <c r="B248" s="4" t="s">
        <v>508</v>
      </c>
      <c r="C248" s="4" t="s">
        <v>25</v>
      </c>
      <c r="D248" s="3" t="s">
        <v>509</v>
      </c>
      <c r="E248" s="4" t="s">
        <v>31</v>
      </c>
      <c r="F248" s="5">
        <v>29.37</v>
      </c>
      <c r="G248" s="6">
        <v>5.44</v>
      </c>
      <c r="H248" s="6">
        <f t="shared" si="36"/>
        <v>7.06</v>
      </c>
      <c r="I248" s="11">
        <f t="shared" si="37"/>
        <v>207.35</v>
      </c>
    </row>
    <row r="249" spans="1:9" ht="24" x14ac:dyDescent="0.2">
      <c r="A249" s="10" t="s">
        <v>688</v>
      </c>
      <c r="B249" s="4" t="s">
        <v>511</v>
      </c>
      <c r="C249" s="4" t="s">
        <v>25</v>
      </c>
      <c r="D249" s="3" t="s">
        <v>512</v>
      </c>
      <c r="E249" s="4" t="s">
        <v>31</v>
      </c>
      <c r="F249" s="5">
        <v>29.37</v>
      </c>
      <c r="G249" s="6">
        <v>16.23</v>
      </c>
      <c r="H249" s="6">
        <f t="shared" si="36"/>
        <v>21.05</v>
      </c>
      <c r="I249" s="11">
        <f t="shared" si="37"/>
        <v>618.24</v>
      </c>
    </row>
    <row r="250" spans="1:9" ht="24" x14ac:dyDescent="0.2">
      <c r="A250" s="10" t="s">
        <v>689</v>
      </c>
      <c r="B250" s="4" t="s">
        <v>690</v>
      </c>
      <c r="C250" s="4" t="s">
        <v>57</v>
      </c>
      <c r="D250" s="3" t="s">
        <v>691</v>
      </c>
      <c r="E250" s="4" t="s">
        <v>27</v>
      </c>
      <c r="F250" s="5">
        <v>3.63</v>
      </c>
      <c r="G250" s="6">
        <v>252.48</v>
      </c>
      <c r="H250" s="6">
        <f t="shared" si="36"/>
        <v>327.49</v>
      </c>
      <c r="I250" s="11">
        <f t="shared" si="37"/>
        <v>1188.79</v>
      </c>
    </row>
    <row r="251" spans="1:9" ht="24" x14ac:dyDescent="0.2">
      <c r="A251" s="10" t="s">
        <v>692</v>
      </c>
      <c r="B251" s="4" t="s">
        <v>693</v>
      </c>
      <c r="C251" s="4" t="s">
        <v>13</v>
      </c>
      <c r="D251" s="3" t="s">
        <v>694</v>
      </c>
      <c r="E251" s="4" t="s">
        <v>62</v>
      </c>
      <c r="F251" s="5">
        <v>18.170000000000002</v>
      </c>
      <c r="G251" s="6">
        <v>33.56</v>
      </c>
      <c r="H251" s="6">
        <f t="shared" si="36"/>
        <v>43.53</v>
      </c>
      <c r="I251" s="11">
        <f t="shared" si="37"/>
        <v>790.94</v>
      </c>
    </row>
    <row r="252" spans="1:9" x14ac:dyDescent="0.2">
      <c r="A252" s="10" t="s">
        <v>695</v>
      </c>
      <c r="B252" s="4" t="s">
        <v>696</v>
      </c>
      <c r="C252" s="4" t="s">
        <v>254</v>
      </c>
      <c r="D252" s="3" t="s">
        <v>697</v>
      </c>
      <c r="E252" s="4" t="s">
        <v>15</v>
      </c>
      <c r="F252" s="5">
        <v>12</v>
      </c>
      <c r="G252" s="6">
        <v>56</v>
      </c>
      <c r="H252" s="6">
        <f t="shared" si="36"/>
        <v>72.64</v>
      </c>
      <c r="I252" s="11">
        <f t="shared" si="37"/>
        <v>871.68</v>
      </c>
    </row>
    <row r="253" spans="1:9" x14ac:dyDescent="0.2">
      <c r="A253" s="10" t="s">
        <v>698</v>
      </c>
      <c r="B253" s="4" t="s">
        <v>699</v>
      </c>
      <c r="C253" s="4" t="s">
        <v>254</v>
      </c>
      <c r="D253" s="3" t="s">
        <v>700</v>
      </c>
      <c r="E253" s="4" t="s">
        <v>15</v>
      </c>
      <c r="F253" s="5">
        <v>18</v>
      </c>
      <c r="G253" s="6">
        <v>27.86</v>
      </c>
      <c r="H253" s="6">
        <f t="shared" si="36"/>
        <v>36.14</v>
      </c>
      <c r="I253" s="11">
        <f t="shared" si="37"/>
        <v>650.52</v>
      </c>
    </row>
    <row r="254" spans="1:9" ht="24" x14ac:dyDescent="0.2">
      <c r="A254" s="10" t="s">
        <v>701</v>
      </c>
      <c r="B254" s="4" t="s">
        <v>702</v>
      </c>
      <c r="C254" s="4" t="s">
        <v>13</v>
      </c>
      <c r="D254" s="3" t="s">
        <v>703</v>
      </c>
      <c r="E254" s="4" t="s">
        <v>15</v>
      </c>
      <c r="F254" s="5">
        <v>3</v>
      </c>
      <c r="G254" s="6">
        <v>49</v>
      </c>
      <c r="H254" s="6">
        <f t="shared" si="36"/>
        <v>63.56</v>
      </c>
      <c r="I254" s="11">
        <f t="shared" si="37"/>
        <v>190.68</v>
      </c>
    </row>
    <row r="255" spans="1:9" ht="36" x14ac:dyDescent="0.2">
      <c r="A255" s="10" t="s">
        <v>704</v>
      </c>
      <c r="B255" s="4" t="s">
        <v>705</v>
      </c>
      <c r="C255" s="4" t="s">
        <v>13</v>
      </c>
      <c r="D255" s="3" t="s">
        <v>706</v>
      </c>
      <c r="E255" s="4" t="s">
        <v>15</v>
      </c>
      <c r="F255" s="5">
        <v>3</v>
      </c>
      <c r="G255" s="6">
        <v>15.1</v>
      </c>
      <c r="H255" s="6">
        <f t="shared" si="36"/>
        <v>19.59</v>
      </c>
      <c r="I255" s="11">
        <f t="shared" si="37"/>
        <v>58.77</v>
      </c>
    </row>
    <row r="256" spans="1:9" x14ac:dyDescent="0.2">
      <c r="A256" s="10" t="s">
        <v>707</v>
      </c>
      <c r="B256" s="4" t="s">
        <v>708</v>
      </c>
      <c r="C256" s="4" t="s">
        <v>254</v>
      </c>
      <c r="D256" s="3" t="s">
        <v>709</v>
      </c>
      <c r="E256" s="4" t="s">
        <v>15</v>
      </c>
      <c r="F256" s="5">
        <v>9</v>
      </c>
      <c r="G256" s="6">
        <v>146.80000000000001</v>
      </c>
      <c r="H256" s="6">
        <f t="shared" si="36"/>
        <v>190.41</v>
      </c>
      <c r="I256" s="11">
        <f t="shared" si="37"/>
        <v>1713.69</v>
      </c>
    </row>
    <row r="257" spans="1:9" s="26" customFormat="1" ht="20.100000000000001" customHeight="1" x14ac:dyDescent="0.2">
      <c r="A257" s="21" t="s">
        <v>710</v>
      </c>
      <c r="B257" s="31" t="s">
        <v>711</v>
      </c>
      <c r="C257" s="31"/>
      <c r="D257" s="31"/>
      <c r="E257" s="31"/>
      <c r="F257" s="31"/>
      <c r="G257" s="31"/>
      <c r="H257" s="31"/>
      <c r="I257" s="22">
        <f>ROUND(SUM(I258:I260),2)</f>
        <v>143707.38</v>
      </c>
    </row>
    <row r="258" spans="1:9" ht="24" x14ac:dyDescent="0.2">
      <c r="A258" s="10" t="s">
        <v>712</v>
      </c>
      <c r="B258" s="4" t="s">
        <v>713</v>
      </c>
      <c r="C258" s="4" t="s">
        <v>254</v>
      </c>
      <c r="D258" s="3" t="s">
        <v>714</v>
      </c>
      <c r="E258" s="4" t="s">
        <v>259</v>
      </c>
      <c r="F258" s="5">
        <v>25.91</v>
      </c>
      <c r="G258" s="6">
        <v>90.73</v>
      </c>
      <c r="H258" s="6">
        <f t="shared" ref="H258:H260" si="38">ROUND(G258 * ROUND(1 + (29.71/100),4),2)</f>
        <v>117.69</v>
      </c>
      <c r="I258" s="11">
        <f t="shared" ref="I258:I260" si="39">ROUND(F258*H258,2)</f>
        <v>3049.35</v>
      </c>
    </row>
    <row r="259" spans="1:9" ht="36" x14ac:dyDescent="0.2">
      <c r="A259" s="10" t="s">
        <v>715</v>
      </c>
      <c r="B259" s="4" t="s">
        <v>716</v>
      </c>
      <c r="C259" s="4" t="s">
        <v>18</v>
      </c>
      <c r="D259" s="3" t="s">
        <v>717</v>
      </c>
      <c r="E259" s="4" t="s">
        <v>44</v>
      </c>
      <c r="F259" s="5">
        <v>17</v>
      </c>
      <c r="G259" s="6">
        <v>87.38</v>
      </c>
      <c r="H259" s="6">
        <f t="shared" si="38"/>
        <v>113.34</v>
      </c>
      <c r="I259" s="11">
        <f t="shared" si="39"/>
        <v>1926.78</v>
      </c>
    </row>
    <row r="260" spans="1:9" ht="24" x14ac:dyDescent="0.2">
      <c r="A260" s="10" t="s">
        <v>718</v>
      </c>
      <c r="B260" s="4" t="s">
        <v>719</v>
      </c>
      <c r="C260" s="4" t="s">
        <v>720</v>
      </c>
      <c r="D260" s="3" t="s">
        <v>721</v>
      </c>
      <c r="E260" s="4" t="s">
        <v>31</v>
      </c>
      <c r="F260" s="5">
        <v>126.84</v>
      </c>
      <c r="G260" s="6">
        <v>843.23</v>
      </c>
      <c r="H260" s="6">
        <f t="shared" si="38"/>
        <v>1093.75</v>
      </c>
      <c r="I260" s="11">
        <f t="shared" si="39"/>
        <v>138731.25</v>
      </c>
    </row>
    <row r="261" spans="1:9" s="26" customFormat="1" ht="20.100000000000001" customHeight="1" x14ac:dyDescent="0.2">
      <c r="A261" s="21" t="s">
        <v>722</v>
      </c>
      <c r="B261" s="31" t="s">
        <v>723</v>
      </c>
      <c r="C261" s="31"/>
      <c r="D261" s="31"/>
      <c r="E261" s="31"/>
      <c r="F261" s="31"/>
      <c r="G261" s="31"/>
      <c r="H261" s="31"/>
      <c r="I261" s="22">
        <f>ROUND(SUM(I262:I263),2)</f>
        <v>122422.13</v>
      </c>
    </row>
    <row r="262" spans="1:9" ht="24" x14ac:dyDescent="0.2">
      <c r="A262" s="10" t="s">
        <v>724</v>
      </c>
      <c r="B262" s="4" t="s">
        <v>725</v>
      </c>
      <c r="C262" s="4" t="s">
        <v>13</v>
      </c>
      <c r="D262" s="3" t="s">
        <v>726</v>
      </c>
      <c r="E262" s="4" t="s">
        <v>259</v>
      </c>
      <c r="F262" s="5">
        <v>2.7</v>
      </c>
      <c r="G262" s="6">
        <v>523.86</v>
      </c>
      <c r="H262" s="6">
        <f t="shared" ref="H262:H308" si="40">ROUND(G262 * ROUND(1 + (29.71/100),4),2)</f>
        <v>679.5</v>
      </c>
      <c r="I262" s="11">
        <f t="shared" ref="I262:I263" si="41">ROUND(F262*H262,2)</f>
        <v>1834.65</v>
      </c>
    </row>
    <row r="263" spans="1:9" ht="36" x14ac:dyDescent="0.2">
      <c r="A263" s="10" t="s">
        <v>727</v>
      </c>
      <c r="B263" s="4" t="s">
        <v>728</v>
      </c>
      <c r="C263" s="4"/>
      <c r="D263" s="3" t="s">
        <v>729</v>
      </c>
      <c r="E263" s="4" t="s">
        <v>730</v>
      </c>
      <c r="F263" s="5">
        <v>1</v>
      </c>
      <c r="G263" s="6">
        <v>95917.5</v>
      </c>
      <c r="H263" s="6">
        <f>ROUND(G263 * ROUND(1 + (25.72/100),4),2)</f>
        <v>120587.48</v>
      </c>
      <c r="I263" s="11">
        <f t="shared" si="41"/>
        <v>120587.48</v>
      </c>
    </row>
    <row r="264" spans="1:9" s="26" customFormat="1" ht="20.100000000000001" customHeight="1" x14ac:dyDescent="0.2">
      <c r="A264" s="21" t="s">
        <v>731</v>
      </c>
      <c r="B264" s="31" t="s">
        <v>732</v>
      </c>
      <c r="C264" s="31"/>
      <c r="D264" s="31"/>
      <c r="E264" s="31"/>
      <c r="F264" s="31"/>
      <c r="G264" s="31"/>
      <c r="H264" s="31"/>
      <c r="I264" s="22">
        <f>ROUND(SUM(I265:I286),2)</f>
        <v>50325.49</v>
      </c>
    </row>
    <row r="265" spans="1:9" ht="24" x14ac:dyDescent="0.2">
      <c r="A265" s="10" t="s">
        <v>733</v>
      </c>
      <c r="B265" s="4" t="s">
        <v>678</v>
      </c>
      <c r="C265" s="4" t="s">
        <v>25</v>
      </c>
      <c r="D265" s="3" t="s">
        <v>679</v>
      </c>
      <c r="E265" s="4" t="s">
        <v>31</v>
      </c>
      <c r="F265" s="5">
        <v>12.76</v>
      </c>
      <c r="G265" s="6">
        <v>22.75</v>
      </c>
      <c r="H265" s="6">
        <f t="shared" si="40"/>
        <v>29.51</v>
      </c>
      <c r="I265" s="11">
        <f t="shared" ref="I265:I286" si="42">ROUND(F265*H265,2)</f>
        <v>376.55</v>
      </c>
    </row>
    <row r="266" spans="1:9" ht="60" x14ac:dyDescent="0.2">
      <c r="A266" s="10" t="s">
        <v>734</v>
      </c>
      <c r="B266" s="4" t="s">
        <v>735</v>
      </c>
      <c r="C266" s="4" t="s">
        <v>18</v>
      </c>
      <c r="D266" s="3" t="s">
        <v>736</v>
      </c>
      <c r="E266" s="4" t="s">
        <v>730</v>
      </c>
      <c r="F266" s="5">
        <v>4</v>
      </c>
      <c r="G266" s="6">
        <v>2981.36</v>
      </c>
      <c r="H266" s="6">
        <f t="shared" si="40"/>
        <v>3867.12</v>
      </c>
      <c r="I266" s="11">
        <f t="shared" si="42"/>
        <v>15468.48</v>
      </c>
    </row>
    <row r="267" spans="1:9" ht="24" x14ac:dyDescent="0.2">
      <c r="A267" s="10" t="s">
        <v>737</v>
      </c>
      <c r="B267" s="4" t="s">
        <v>738</v>
      </c>
      <c r="C267" s="4" t="s">
        <v>254</v>
      </c>
      <c r="D267" s="3" t="s">
        <v>739</v>
      </c>
      <c r="E267" s="4" t="s">
        <v>15</v>
      </c>
      <c r="F267" s="5">
        <v>18</v>
      </c>
      <c r="G267" s="6">
        <v>117.12</v>
      </c>
      <c r="H267" s="6">
        <f t="shared" si="40"/>
        <v>151.91999999999999</v>
      </c>
      <c r="I267" s="11">
        <f t="shared" si="42"/>
        <v>2734.56</v>
      </c>
    </row>
    <row r="268" spans="1:9" ht="24" x14ac:dyDescent="0.2">
      <c r="A268" s="10" t="s">
        <v>740</v>
      </c>
      <c r="B268" s="4" t="s">
        <v>741</v>
      </c>
      <c r="C268" s="4" t="s">
        <v>254</v>
      </c>
      <c r="D268" s="3" t="s">
        <v>742</v>
      </c>
      <c r="E268" s="4" t="s">
        <v>15</v>
      </c>
      <c r="F268" s="5">
        <v>15</v>
      </c>
      <c r="G268" s="6">
        <v>50.53</v>
      </c>
      <c r="H268" s="6">
        <f t="shared" si="40"/>
        <v>65.540000000000006</v>
      </c>
      <c r="I268" s="11">
        <f t="shared" si="42"/>
        <v>983.1</v>
      </c>
    </row>
    <row r="269" spans="1:9" ht="24" x14ac:dyDescent="0.2">
      <c r="A269" s="10" t="s">
        <v>743</v>
      </c>
      <c r="B269" s="4" t="s">
        <v>744</v>
      </c>
      <c r="C269" s="4" t="s">
        <v>254</v>
      </c>
      <c r="D269" s="3" t="s">
        <v>745</v>
      </c>
      <c r="E269" s="4" t="s">
        <v>15</v>
      </c>
      <c r="F269" s="5">
        <v>6</v>
      </c>
      <c r="G269" s="6">
        <v>130.85</v>
      </c>
      <c r="H269" s="6">
        <f t="shared" si="40"/>
        <v>169.73</v>
      </c>
      <c r="I269" s="11">
        <f t="shared" si="42"/>
        <v>1018.38</v>
      </c>
    </row>
    <row r="270" spans="1:9" ht="36" x14ac:dyDescent="0.2">
      <c r="A270" s="10" t="s">
        <v>746</v>
      </c>
      <c r="B270" s="4" t="s">
        <v>747</v>
      </c>
      <c r="C270" s="4" t="s">
        <v>13</v>
      </c>
      <c r="D270" s="3" t="s">
        <v>748</v>
      </c>
      <c r="E270" s="4" t="s">
        <v>15</v>
      </c>
      <c r="F270" s="5">
        <v>7</v>
      </c>
      <c r="G270" s="6">
        <v>10.32</v>
      </c>
      <c r="H270" s="6">
        <f t="shared" si="40"/>
        <v>13.39</v>
      </c>
      <c r="I270" s="11">
        <f t="shared" si="42"/>
        <v>93.73</v>
      </c>
    </row>
    <row r="271" spans="1:9" ht="48" x14ac:dyDescent="0.2">
      <c r="A271" s="10" t="s">
        <v>749</v>
      </c>
      <c r="B271" s="4" t="s">
        <v>750</v>
      </c>
      <c r="C271" s="4" t="s">
        <v>13</v>
      </c>
      <c r="D271" s="3" t="s">
        <v>751</v>
      </c>
      <c r="E271" s="4" t="s">
        <v>259</v>
      </c>
      <c r="F271" s="5">
        <v>439.24</v>
      </c>
      <c r="G271" s="6">
        <v>2.99</v>
      </c>
      <c r="H271" s="6">
        <f t="shared" si="40"/>
        <v>3.88</v>
      </c>
      <c r="I271" s="11">
        <f t="shared" si="42"/>
        <v>1704.25</v>
      </c>
    </row>
    <row r="272" spans="1:9" ht="48" x14ac:dyDescent="0.2">
      <c r="A272" s="10" t="s">
        <v>752</v>
      </c>
      <c r="B272" s="4" t="s">
        <v>753</v>
      </c>
      <c r="C272" s="4" t="s">
        <v>13</v>
      </c>
      <c r="D272" s="3" t="s">
        <v>754</v>
      </c>
      <c r="E272" s="4" t="s">
        <v>259</v>
      </c>
      <c r="F272" s="5">
        <v>397.12</v>
      </c>
      <c r="G272" s="6">
        <v>4.4400000000000004</v>
      </c>
      <c r="H272" s="6">
        <f t="shared" si="40"/>
        <v>5.76</v>
      </c>
      <c r="I272" s="11">
        <f t="shared" si="42"/>
        <v>2287.41</v>
      </c>
    </row>
    <row r="273" spans="1:9" ht="48" x14ac:dyDescent="0.2">
      <c r="A273" s="10" t="s">
        <v>755</v>
      </c>
      <c r="B273" s="4" t="s">
        <v>756</v>
      </c>
      <c r="C273" s="4" t="s">
        <v>13</v>
      </c>
      <c r="D273" s="3" t="s">
        <v>757</v>
      </c>
      <c r="E273" s="4" t="s">
        <v>259</v>
      </c>
      <c r="F273" s="5">
        <v>136.91999999999999</v>
      </c>
      <c r="G273" s="6">
        <v>20.59</v>
      </c>
      <c r="H273" s="6">
        <f t="shared" si="40"/>
        <v>26.71</v>
      </c>
      <c r="I273" s="11">
        <f t="shared" si="42"/>
        <v>3657.13</v>
      </c>
    </row>
    <row r="274" spans="1:9" ht="48" x14ac:dyDescent="0.2">
      <c r="A274" s="10" t="s">
        <v>758</v>
      </c>
      <c r="B274" s="4" t="s">
        <v>759</v>
      </c>
      <c r="C274" s="4" t="s">
        <v>13</v>
      </c>
      <c r="D274" s="3" t="s">
        <v>760</v>
      </c>
      <c r="E274" s="4" t="s">
        <v>259</v>
      </c>
      <c r="F274" s="5">
        <v>166.57</v>
      </c>
      <c r="G274" s="6">
        <v>38.81</v>
      </c>
      <c r="H274" s="6">
        <f t="shared" si="40"/>
        <v>50.34</v>
      </c>
      <c r="I274" s="11">
        <f t="shared" si="42"/>
        <v>8385.1299999999992</v>
      </c>
    </row>
    <row r="275" spans="1:9" ht="48" x14ac:dyDescent="0.2">
      <c r="A275" s="10" t="s">
        <v>761</v>
      </c>
      <c r="B275" s="4" t="s">
        <v>762</v>
      </c>
      <c r="C275" s="4" t="s">
        <v>13</v>
      </c>
      <c r="D275" s="3" t="s">
        <v>763</v>
      </c>
      <c r="E275" s="4" t="s">
        <v>15</v>
      </c>
      <c r="F275" s="5">
        <v>14</v>
      </c>
      <c r="G275" s="6">
        <v>215.46</v>
      </c>
      <c r="H275" s="6">
        <f t="shared" si="40"/>
        <v>279.47000000000003</v>
      </c>
      <c r="I275" s="11">
        <f t="shared" si="42"/>
        <v>3912.58</v>
      </c>
    </row>
    <row r="276" spans="1:9" ht="24" x14ac:dyDescent="0.2">
      <c r="A276" s="10" t="s">
        <v>764</v>
      </c>
      <c r="B276" s="4" t="s">
        <v>765</v>
      </c>
      <c r="C276" s="4" t="s">
        <v>13</v>
      </c>
      <c r="D276" s="3" t="s">
        <v>766</v>
      </c>
      <c r="E276" s="4" t="s">
        <v>15</v>
      </c>
      <c r="F276" s="5">
        <v>3</v>
      </c>
      <c r="G276" s="6">
        <v>14.04</v>
      </c>
      <c r="H276" s="6">
        <f t="shared" si="40"/>
        <v>18.21</v>
      </c>
      <c r="I276" s="11">
        <f t="shared" si="42"/>
        <v>54.63</v>
      </c>
    </row>
    <row r="277" spans="1:9" ht="24" x14ac:dyDescent="0.2">
      <c r="A277" s="10" t="s">
        <v>767</v>
      </c>
      <c r="B277" s="4" t="s">
        <v>768</v>
      </c>
      <c r="C277" s="4" t="s">
        <v>25</v>
      </c>
      <c r="D277" s="3" t="s">
        <v>769</v>
      </c>
      <c r="E277" s="4" t="s">
        <v>44</v>
      </c>
      <c r="F277" s="5">
        <v>4</v>
      </c>
      <c r="G277" s="6">
        <v>33.32</v>
      </c>
      <c r="H277" s="6">
        <f t="shared" si="40"/>
        <v>43.22</v>
      </c>
      <c r="I277" s="11">
        <f t="shared" si="42"/>
        <v>172.88</v>
      </c>
    </row>
    <row r="278" spans="1:9" ht="24" x14ac:dyDescent="0.2">
      <c r="A278" s="10" t="s">
        <v>770</v>
      </c>
      <c r="B278" s="4" t="s">
        <v>771</v>
      </c>
      <c r="C278" s="4" t="s">
        <v>25</v>
      </c>
      <c r="D278" s="3" t="s">
        <v>772</v>
      </c>
      <c r="E278" s="4" t="s">
        <v>44</v>
      </c>
      <c r="F278" s="5">
        <v>4</v>
      </c>
      <c r="G278" s="6">
        <v>14.44</v>
      </c>
      <c r="H278" s="6">
        <f t="shared" si="40"/>
        <v>18.73</v>
      </c>
      <c r="I278" s="11">
        <f t="shared" si="42"/>
        <v>74.92</v>
      </c>
    </row>
    <row r="279" spans="1:9" ht="24" x14ac:dyDescent="0.2">
      <c r="A279" s="10" t="s">
        <v>773</v>
      </c>
      <c r="B279" s="4" t="s">
        <v>774</v>
      </c>
      <c r="C279" s="4" t="s">
        <v>13</v>
      </c>
      <c r="D279" s="3" t="s">
        <v>775</v>
      </c>
      <c r="E279" s="4" t="s">
        <v>15</v>
      </c>
      <c r="F279" s="5">
        <v>1</v>
      </c>
      <c r="G279" s="6">
        <v>50.2</v>
      </c>
      <c r="H279" s="6">
        <f t="shared" si="40"/>
        <v>65.11</v>
      </c>
      <c r="I279" s="11">
        <f t="shared" si="42"/>
        <v>65.11</v>
      </c>
    </row>
    <row r="280" spans="1:9" ht="24" x14ac:dyDescent="0.2">
      <c r="A280" s="10" t="s">
        <v>776</v>
      </c>
      <c r="B280" s="4" t="s">
        <v>777</v>
      </c>
      <c r="C280" s="4" t="s">
        <v>254</v>
      </c>
      <c r="D280" s="3" t="s">
        <v>778</v>
      </c>
      <c r="E280" s="4" t="s">
        <v>15</v>
      </c>
      <c r="F280" s="5">
        <v>1</v>
      </c>
      <c r="G280" s="6">
        <v>540.16</v>
      </c>
      <c r="H280" s="6">
        <f t="shared" si="40"/>
        <v>700.64</v>
      </c>
      <c r="I280" s="11">
        <f t="shared" si="42"/>
        <v>700.64</v>
      </c>
    </row>
    <row r="281" spans="1:9" ht="24" x14ac:dyDescent="0.2">
      <c r="A281" s="10" t="s">
        <v>779</v>
      </c>
      <c r="B281" s="4" t="s">
        <v>780</v>
      </c>
      <c r="C281" s="4" t="s">
        <v>25</v>
      </c>
      <c r="D281" s="3" t="s">
        <v>781</v>
      </c>
      <c r="E281" s="4" t="s">
        <v>44</v>
      </c>
      <c r="F281" s="5">
        <v>3</v>
      </c>
      <c r="G281" s="6">
        <v>107.32</v>
      </c>
      <c r="H281" s="6">
        <f t="shared" si="40"/>
        <v>139.19999999999999</v>
      </c>
      <c r="I281" s="11">
        <f t="shared" si="42"/>
        <v>417.6</v>
      </c>
    </row>
    <row r="282" spans="1:9" ht="36" x14ac:dyDescent="0.2">
      <c r="A282" s="10" t="s">
        <v>782</v>
      </c>
      <c r="B282" s="4" t="s">
        <v>783</v>
      </c>
      <c r="C282" s="4" t="s">
        <v>25</v>
      </c>
      <c r="D282" s="3" t="s">
        <v>784</v>
      </c>
      <c r="E282" s="4" t="s">
        <v>51</v>
      </c>
      <c r="F282" s="5">
        <v>48.6</v>
      </c>
      <c r="G282" s="6">
        <v>7.3</v>
      </c>
      <c r="H282" s="6">
        <f t="shared" si="40"/>
        <v>9.4700000000000006</v>
      </c>
      <c r="I282" s="11">
        <f t="shared" si="42"/>
        <v>460.24</v>
      </c>
    </row>
    <row r="283" spans="1:9" ht="36" x14ac:dyDescent="0.2">
      <c r="A283" s="10" t="s">
        <v>785</v>
      </c>
      <c r="B283" s="4" t="s">
        <v>786</v>
      </c>
      <c r="C283" s="4" t="s">
        <v>25</v>
      </c>
      <c r="D283" s="3" t="s">
        <v>787</v>
      </c>
      <c r="E283" s="4" t="s">
        <v>51</v>
      </c>
      <c r="F283" s="5">
        <v>292.75</v>
      </c>
      <c r="G283" s="6">
        <v>11.77</v>
      </c>
      <c r="H283" s="6">
        <f t="shared" si="40"/>
        <v>15.27</v>
      </c>
      <c r="I283" s="11">
        <f t="shared" si="42"/>
        <v>4470.29</v>
      </c>
    </row>
    <row r="284" spans="1:9" ht="24" x14ac:dyDescent="0.2">
      <c r="A284" s="10" t="s">
        <v>788</v>
      </c>
      <c r="B284" s="4" t="s">
        <v>789</v>
      </c>
      <c r="C284" s="4" t="s">
        <v>13</v>
      </c>
      <c r="D284" s="3" t="s">
        <v>790</v>
      </c>
      <c r="E284" s="4" t="s">
        <v>259</v>
      </c>
      <c r="F284" s="5">
        <v>63.03</v>
      </c>
      <c r="G284" s="6">
        <v>5.2</v>
      </c>
      <c r="H284" s="6">
        <f t="shared" si="40"/>
        <v>6.74</v>
      </c>
      <c r="I284" s="11">
        <f t="shared" si="42"/>
        <v>424.82</v>
      </c>
    </row>
    <row r="285" spans="1:9" ht="36" x14ac:dyDescent="0.2">
      <c r="A285" s="10" t="s">
        <v>791</v>
      </c>
      <c r="B285" s="4" t="s">
        <v>792</v>
      </c>
      <c r="C285" s="4" t="s">
        <v>13</v>
      </c>
      <c r="D285" s="3" t="s">
        <v>793</v>
      </c>
      <c r="E285" s="4" t="s">
        <v>15</v>
      </c>
      <c r="F285" s="5">
        <v>1</v>
      </c>
      <c r="G285" s="6">
        <v>825.39</v>
      </c>
      <c r="H285" s="6">
        <f t="shared" si="40"/>
        <v>1070.6099999999999</v>
      </c>
      <c r="I285" s="11">
        <f t="shared" si="42"/>
        <v>1070.6099999999999</v>
      </c>
    </row>
    <row r="286" spans="1:9" ht="36" x14ac:dyDescent="0.2">
      <c r="A286" s="10" t="s">
        <v>794</v>
      </c>
      <c r="B286" s="4" t="s">
        <v>681</v>
      </c>
      <c r="C286" s="4" t="s">
        <v>18</v>
      </c>
      <c r="D286" s="3" t="s">
        <v>682</v>
      </c>
      <c r="E286" s="4" t="s">
        <v>683</v>
      </c>
      <c r="F286" s="5">
        <v>0.64</v>
      </c>
      <c r="G286" s="6">
        <v>2159.21</v>
      </c>
      <c r="H286" s="6">
        <f t="shared" si="40"/>
        <v>2800.71</v>
      </c>
      <c r="I286" s="11">
        <f t="shared" si="42"/>
        <v>1792.45</v>
      </c>
    </row>
    <row r="287" spans="1:9" s="26" customFormat="1" ht="20.100000000000001" customHeight="1" x14ac:dyDescent="0.2">
      <c r="A287" s="21" t="s">
        <v>795</v>
      </c>
      <c r="B287" s="31" t="s">
        <v>796</v>
      </c>
      <c r="C287" s="31"/>
      <c r="D287" s="31"/>
      <c r="E287" s="31"/>
      <c r="F287" s="31"/>
      <c r="G287" s="31"/>
      <c r="H287" s="31"/>
      <c r="I287" s="22">
        <f>ROUND(SUM(I288:I298),2)</f>
        <v>16352.91</v>
      </c>
    </row>
    <row r="288" spans="1:9" x14ac:dyDescent="0.2">
      <c r="A288" s="10" t="s">
        <v>797</v>
      </c>
      <c r="B288" s="4" t="s">
        <v>798</v>
      </c>
      <c r="C288" s="4" t="s">
        <v>254</v>
      </c>
      <c r="D288" s="3" t="s">
        <v>799</v>
      </c>
      <c r="E288" s="4" t="s">
        <v>15</v>
      </c>
      <c r="F288" s="5">
        <v>3</v>
      </c>
      <c r="G288" s="6">
        <v>200.32</v>
      </c>
      <c r="H288" s="6">
        <f t="shared" si="40"/>
        <v>259.83999999999997</v>
      </c>
      <c r="I288" s="11">
        <f t="shared" ref="I288:I298" si="43">ROUND(F288*H288,2)</f>
        <v>779.52</v>
      </c>
    </row>
    <row r="289" spans="1:9" x14ac:dyDescent="0.2">
      <c r="A289" s="10" t="s">
        <v>800</v>
      </c>
      <c r="B289" s="4" t="s">
        <v>801</v>
      </c>
      <c r="C289" s="4" t="s">
        <v>254</v>
      </c>
      <c r="D289" s="3" t="s">
        <v>802</v>
      </c>
      <c r="E289" s="4" t="s">
        <v>15</v>
      </c>
      <c r="F289" s="5">
        <v>2</v>
      </c>
      <c r="G289" s="6">
        <v>532.69000000000005</v>
      </c>
      <c r="H289" s="6">
        <f t="shared" si="40"/>
        <v>690.95</v>
      </c>
      <c r="I289" s="11">
        <f t="shared" si="43"/>
        <v>1381.9</v>
      </c>
    </row>
    <row r="290" spans="1:9" ht="48" x14ac:dyDescent="0.2">
      <c r="A290" s="10" t="s">
        <v>803</v>
      </c>
      <c r="B290" s="4" t="s">
        <v>753</v>
      </c>
      <c r="C290" s="4" t="s">
        <v>13</v>
      </c>
      <c r="D290" s="3" t="s">
        <v>754</v>
      </c>
      <c r="E290" s="4" t="s">
        <v>259</v>
      </c>
      <c r="F290" s="5">
        <v>31.8</v>
      </c>
      <c r="G290" s="6">
        <v>4.4400000000000004</v>
      </c>
      <c r="H290" s="6">
        <f t="shared" si="40"/>
        <v>5.76</v>
      </c>
      <c r="I290" s="11">
        <f t="shared" si="43"/>
        <v>183.17</v>
      </c>
    </row>
    <row r="291" spans="1:9" ht="24" x14ac:dyDescent="0.2">
      <c r="A291" s="10" t="s">
        <v>804</v>
      </c>
      <c r="B291" s="4" t="s">
        <v>805</v>
      </c>
      <c r="C291" s="4" t="s">
        <v>13</v>
      </c>
      <c r="D291" s="3" t="s">
        <v>806</v>
      </c>
      <c r="E291" s="4" t="s">
        <v>259</v>
      </c>
      <c r="F291" s="5">
        <v>15</v>
      </c>
      <c r="G291" s="6">
        <v>20.54</v>
      </c>
      <c r="H291" s="6">
        <f t="shared" si="40"/>
        <v>26.64</v>
      </c>
      <c r="I291" s="11">
        <f t="shared" si="43"/>
        <v>399.6</v>
      </c>
    </row>
    <row r="292" spans="1:9" ht="36" x14ac:dyDescent="0.2">
      <c r="A292" s="10" t="s">
        <v>807</v>
      </c>
      <c r="B292" s="4" t="s">
        <v>808</v>
      </c>
      <c r="C292" s="4" t="s">
        <v>13</v>
      </c>
      <c r="D292" s="3" t="s">
        <v>809</v>
      </c>
      <c r="E292" s="4" t="s">
        <v>15</v>
      </c>
      <c r="F292" s="5">
        <v>3</v>
      </c>
      <c r="G292" s="6">
        <v>10.58</v>
      </c>
      <c r="H292" s="6">
        <f t="shared" si="40"/>
        <v>13.72</v>
      </c>
      <c r="I292" s="11">
        <f t="shared" si="43"/>
        <v>41.16</v>
      </c>
    </row>
    <row r="293" spans="1:9" ht="120" x14ac:dyDescent="0.2">
      <c r="A293" s="10" t="s">
        <v>810</v>
      </c>
      <c r="B293" s="4" t="s">
        <v>811</v>
      </c>
      <c r="C293" s="4" t="s">
        <v>13</v>
      </c>
      <c r="D293" s="3" t="s">
        <v>812</v>
      </c>
      <c r="E293" s="4" t="s">
        <v>15</v>
      </c>
      <c r="F293" s="5">
        <v>20</v>
      </c>
      <c r="G293" s="6">
        <v>288.45</v>
      </c>
      <c r="H293" s="6">
        <f t="shared" si="40"/>
        <v>374.15</v>
      </c>
      <c r="I293" s="11">
        <f t="shared" si="43"/>
        <v>7483</v>
      </c>
    </row>
    <row r="294" spans="1:9" ht="84" x14ac:dyDescent="0.2">
      <c r="A294" s="10" t="s">
        <v>813</v>
      </c>
      <c r="B294" s="4" t="s">
        <v>814</v>
      </c>
      <c r="C294" s="4" t="s">
        <v>13</v>
      </c>
      <c r="D294" s="3" t="s">
        <v>815</v>
      </c>
      <c r="E294" s="4" t="s">
        <v>15</v>
      </c>
      <c r="F294" s="5">
        <v>7</v>
      </c>
      <c r="G294" s="6">
        <v>144.97</v>
      </c>
      <c r="H294" s="6">
        <f t="shared" si="40"/>
        <v>188.04</v>
      </c>
      <c r="I294" s="11">
        <f t="shared" si="43"/>
        <v>1316.28</v>
      </c>
    </row>
    <row r="295" spans="1:9" ht="108" x14ac:dyDescent="0.2">
      <c r="A295" s="10" t="s">
        <v>816</v>
      </c>
      <c r="B295" s="4" t="s">
        <v>817</v>
      </c>
      <c r="C295" s="4" t="s">
        <v>13</v>
      </c>
      <c r="D295" s="3" t="s">
        <v>818</v>
      </c>
      <c r="E295" s="4" t="s">
        <v>15</v>
      </c>
      <c r="F295" s="5">
        <v>4</v>
      </c>
      <c r="G295" s="6">
        <v>245.12</v>
      </c>
      <c r="H295" s="6">
        <f t="shared" si="40"/>
        <v>317.95</v>
      </c>
      <c r="I295" s="11">
        <f t="shared" si="43"/>
        <v>1271.8</v>
      </c>
    </row>
    <row r="296" spans="1:9" ht="48" x14ac:dyDescent="0.2">
      <c r="A296" s="10" t="s">
        <v>819</v>
      </c>
      <c r="B296" s="4" t="s">
        <v>820</v>
      </c>
      <c r="C296" s="4" t="s">
        <v>13</v>
      </c>
      <c r="D296" s="3" t="s">
        <v>821</v>
      </c>
      <c r="E296" s="4" t="s">
        <v>15</v>
      </c>
      <c r="F296" s="5">
        <v>10</v>
      </c>
      <c r="G296" s="6">
        <v>237.26</v>
      </c>
      <c r="H296" s="6">
        <f t="shared" si="40"/>
        <v>307.75</v>
      </c>
      <c r="I296" s="11">
        <f t="shared" si="43"/>
        <v>3077.5</v>
      </c>
    </row>
    <row r="297" spans="1:9" ht="48" x14ac:dyDescent="0.2">
      <c r="A297" s="10" t="s">
        <v>822</v>
      </c>
      <c r="B297" s="4" t="s">
        <v>823</v>
      </c>
      <c r="C297" s="4" t="s">
        <v>13</v>
      </c>
      <c r="D297" s="3" t="s">
        <v>824</v>
      </c>
      <c r="E297" s="4" t="s">
        <v>15</v>
      </c>
      <c r="F297" s="5">
        <v>1</v>
      </c>
      <c r="G297" s="6">
        <v>235.98</v>
      </c>
      <c r="H297" s="6">
        <f t="shared" si="40"/>
        <v>306.08999999999997</v>
      </c>
      <c r="I297" s="11">
        <f t="shared" si="43"/>
        <v>306.08999999999997</v>
      </c>
    </row>
    <row r="298" spans="1:9" ht="24" x14ac:dyDescent="0.2">
      <c r="A298" s="10" t="s">
        <v>825</v>
      </c>
      <c r="B298" s="4" t="s">
        <v>826</v>
      </c>
      <c r="C298" s="4" t="s">
        <v>25</v>
      </c>
      <c r="D298" s="3" t="s">
        <v>827</v>
      </c>
      <c r="E298" s="4" t="s">
        <v>44</v>
      </c>
      <c r="F298" s="5">
        <v>3</v>
      </c>
      <c r="G298" s="6">
        <v>29.01</v>
      </c>
      <c r="H298" s="6">
        <f t="shared" si="40"/>
        <v>37.630000000000003</v>
      </c>
      <c r="I298" s="11">
        <f t="shared" si="43"/>
        <v>112.89</v>
      </c>
    </row>
    <row r="299" spans="1:9" ht="20.100000000000001" customHeight="1" x14ac:dyDescent="0.2">
      <c r="A299" s="8" t="s">
        <v>828</v>
      </c>
      <c r="B299" s="32" t="s">
        <v>829</v>
      </c>
      <c r="C299" s="32"/>
      <c r="D299" s="32"/>
      <c r="E299" s="32"/>
      <c r="F299" s="32"/>
      <c r="G299" s="32"/>
      <c r="H299" s="32"/>
      <c r="I299" s="9">
        <f>ROUND(SUM(I300:I308),2)</f>
        <v>6507.98</v>
      </c>
    </row>
    <row r="300" spans="1:9" ht="24" x14ac:dyDescent="0.2">
      <c r="A300" s="10" t="s">
        <v>830</v>
      </c>
      <c r="B300" s="4" t="s">
        <v>831</v>
      </c>
      <c r="C300" s="4" t="s">
        <v>13</v>
      </c>
      <c r="D300" s="3" t="s">
        <v>832</v>
      </c>
      <c r="E300" s="4" t="s">
        <v>15</v>
      </c>
      <c r="F300" s="5">
        <v>9</v>
      </c>
      <c r="G300" s="6">
        <v>26.13</v>
      </c>
      <c r="H300" s="6">
        <f t="shared" si="40"/>
        <v>33.89</v>
      </c>
      <c r="I300" s="11">
        <f t="shared" ref="I300:I308" si="44">ROUND(F300*H300,2)</f>
        <v>305.01</v>
      </c>
    </row>
    <row r="301" spans="1:9" ht="24" x14ac:dyDescent="0.2">
      <c r="A301" s="10" t="s">
        <v>833</v>
      </c>
      <c r="B301" s="4" t="s">
        <v>834</v>
      </c>
      <c r="C301" s="4" t="s">
        <v>13</v>
      </c>
      <c r="D301" s="3" t="s">
        <v>835</v>
      </c>
      <c r="E301" s="4" t="s">
        <v>15</v>
      </c>
      <c r="F301" s="5">
        <v>1</v>
      </c>
      <c r="G301" s="6">
        <v>26.13</v>
      </c>
      <c r="H301" s="6">
        <f t="shared" si="40"/>
        <v>33.89</v>
      </c>
      <c r="I301" s="11">
        <f t="shared" si="44"/>
        <v>33.89</v>
      </c>
    </row>
    <row r="302" spans="1:9" ht="24" x14ac:dyDescent="0.2">
      <c r="A302" s="10" t="s">
        <v>836</v>
      </c>
      <c r="B302" s="4" t="s">
        <v>837</v>
      </c>
      <c r="C302" s="4" t="s">
        <v>13</v>
      </c>
      <c r="D302" s="3" t="s">
        <v>838</v>
      </c>
      <c r="E302" s="4" t="s">
        <v>15</v>
      </c>
      <c r="F302" s="5">
        <v>2</v>
      </c>
      <c r="G302" s="6">
        <v>26.13</v>
      </c>
      <c r="H302" s="6">
        <f t="shared" si="40"/>
        <v>33.89</v>
      </c>
      <c r="I302" s="11">
        <f t="shared" si="44"/>
        <v>67.78</v>
      </c>
    </row>
    <row r="303" spans="1:9" ht="24" x14ac:dyDescent="0.2">
      <c r="A303" s="10" t="s">
        <v>839</v>
      </c>
      <c r="B303" s="4" t="s">
        <v>840</v>
      </c>
      <c r="C303" s="4" t="s">
        <v>13</v>
      </c>
      <c r="D303" s="3" t="s">
        <v>841</v>
      </c>
      <c r="E303" s="4" t="s">
        <v>15</v>
      </c>
      <c r="F303" s="5">
        <v>1</v>
      </c>
      <c r="G303" s="6">
        <v>107.8</v>
      </c>
      <c r="H303" s="6">
        <f t="shared" si="40"/>
        <v>139.83000000000001</v>
      </c>
      <c r="I303" s="11">
        <f t="shared" si="44"/>
        <v>139.83000000000001</v>
      </c>
    </row>
    <row r="304" spans="1:9" ht="24" x14ac:dyDescent="0.2">
      <c r="A304" s="10" t="s">
        <v>842</v>
      </c>
      <c r="B304" s="4" t="s">
        <v>843</v>
      </c>
      <c r="C304" s="4" t="s">
        <v>13</v>
      </c>
      <c r="D304" s="3" t="s">
        <v>844</v>
      </c>
      <c r="E304" s="4" t="s">
        <v>15</v>
      </c>
      <c r="F304" s="5">
        <v>2</v>
      </c>
      <c r="G304" s="6">
        <v>38.630000000000003</v>
      </c>
      <c r="H304" s="6">
        <f t="shared" si="40"/>
        <v>50.11</v>
      </c>
      <c r="I304" s="11">
        <f t="shared" si="44"/>
        <v>100.22</v>
      </c>
    </row>
    <row r="305" spans="1:11" ht="24" x14ac:dyDescent="0.2">
      <c r="A305" s="10" t="s">
        <v>845</v>
      </c>
      <c r="B305" s="4" t="s">
        <v>846</v>
      </c>
      <c r="C305" s="4" t="s">
        <v>13</v>
      </c>
      <c r="D305" s="3" t="s">
        <v>847</v>
      </c>
      <c r="E305" s="4" t="s">
        <v>848</v>
      </c>
      <c r="F305" s="5">
        <v>3</v>
      </c>
      <c r="G305" s="6">
        <v>223.98</v>
      </c>
      <c r="H305" s="6">
        <f t="shared" si="40"/>
        <v>290.52</v>
      </c>
      <c r="I305" s="11">
        <f t="shared" si="44"/>
        <v>871.56</v>
      </c>
    </row>
    <row r="306" spans="1:11" ht="24" x14ac:dyDescent="0.2">
      <c r="A306" s="10" t="s">
        <v>849</v>
      </c>
      <c r="B306" s="4" t="s">
        <v>850</v>
      </c>
      <c r="C306" s="4" t="s">
        <v>13</v>
      </c>
      <c r="D306" s="3" t="s">
        <v>851</v>
      </c>
      <c r="E306" s="4" t="s">
        <v>15</v>
      </c>
      <c r="F306" s="5">
        <v>3</v>
      </c>
      <c r="G306" s="6">
        <v>17.82</v>
      </c>
      <c r="H306" s="6">
        <f t="shared" si="40"/>
        <v>23.11</v>
      </c>
      <c r="I306" s="11">
        <f t="shared" si="44"/>
        <v>69.33</v>
      </c>
    </row>
    <row r="307" spans="1:11" ht="24" x14ac:dyDescent="0.2">
      <c r="A307" s="10" t="s">
        <v>852</v>
      </c>
      <c r="B307" s="4" t="s">
        <v>853</v>
      </c>
      <c r="C307" s="4" t="s">
        <v>13</v>
      </c>
      <c r="D307" s="3" t="s">
        <v>854</v>
      </c>
      <c r="E307" s="4" t="s">
        <v>15</v>
      </c>
      <c r="F307" s="5">
        <v>12</v>
      </c>
      <c r="G307" s="6">
        <v>27.66</v>
      </c>
      <c r="H307" s="6">
        <f t="shared" si="40"/>
        <v>35.880000000000003</v>
      </c>
      <c r="I307" s="11">
        <f t="shared" si="44"/>
        <v>430.56</v>
      </c>
    </row>
    <row r="308" spans="1:11" ht="120" x14ac:dyDescent="0.2">
      <c r="A308" s="10" t="s">
        <v>855</v>
      </c>
      <c r="B308" s="4" t="s">
        <v>811</v>
      </c>
      <c r="C308" s="4" t="s">
        <v>13</v>
      </c>
      <c r="D308" s="3" t="s">
        <v>812</v>
      </c>
      <c r="E308" s="4" t="s">
        <v>15</v>
      </c>
      <c r="F308" s="5">
        <v>12</v>
      </c>
      <c r="G308" s="6">
        <v>288.45</v>
      </c>
      <c r="H308" s="6">
        <f t="shared" si="40"/>
        <v>374.15</v>
      </c>
      <c r="I308" s="11">
        <f t="shared" si="44"/>
        <v>4489.8</v>
      </c>
    </row>
    <row r="309" spans="1:11" ht="15" customHeight="1" x14ac:dyDescent="0.2">
      <c r="A309" s="12"/>
      <c r="B309" s="13"/>
      <c r="C309" s="13"/>
      <c r="D309" s="13"/>
      <c r="E309" s="13"/>
      <c r="F309" s="13"/>
      <c r="G309" s="30" t="s">
        <v>856</v>
      </c>
      <c r="H309" s="30"/>
      <c r="I309" s="9">
        <f>I311-I310</f>
        <v>237637.03999999992</v>
      </c>
      <c r="K309" s="2">
        <v>237637.04</v>
      </c>
    </row>
    <row r="310" spans="1:11" ht="15" customHeight="1" x14ac:dyDescent="0.2">
      <c r="A310" s="12"/>
      <c r="B310" s="13"/>
      <c r="C310" s="13"/>
      <c r="D310" s="13"/>
      <c r="E310" s="13"/>
      <c r="F310" s="13"/>
      <c r="G310" s="30" t="s">
        <v>857</v>
      </c>
      <c r="H310" s="30"/>
      <c r="I310" s="9">
        <v>812713.34</v>
      </c>
    </row>
    <row r="311" spans="1:11" ht="15" customHeight="1" x14ac:dyDescent="0.2">
      <c r="A311" s="12"/>
      <c r="B311" s="13"/>
      <c r="C311" s="13"/>
      <c r="D311" s="13"/>
      <c r="E311" s="13"/>
      <c r="F311" s="13"/>
      <c r="G311" s="30" t="s">
        <v>858</v>
      </c>
      <c r="H311" s="30"/>
      <c r="I311" s="14">
        <f>ROUND(SUM(I299+I287+I264+I261+I257+I242+I233+I182+I179+I176+I171+I163+I153+I148+I134+I112+I108+I100+I91+I73+I31+I25+I6+I3+I203+I19),2)</f>
        <v>1050350.3799999999</v>
      </c>
    </row>
    <row r="312" spans="1:11" x14ac:dyDescent="0.2">
      <c r="A312" s="15"/>
      <c r="B312" s="16"/>
      <c r="C312" s="16"/>
      <c r="D312" s="16"/>
      <c r="E312" s="16"/>
      <c r="F312" s="16"/>
      <c r="G312" s="16"/>
      <c r="H312" s="16"/>
      <c r="I312" s="17"/>
    </row>
    <row r="313" spans="1:11" x14ac:dyDescent="0.2">
      <c r="A313" s="15"/>
      <c r="B313" s="16"/>
      <c r="C313" s="16"/>
      <c r="D313" s="16"/>
      <c r="E313" s="16"/>
      <c r="F313" s="16"/>
      <c r="G313" s="16"/>
      <c r="H313" s="16"/>
      <c r="I313" s="17"/>
    </row>
    <row r="314" spans="1:11" x14ac:dyDescent="0.2">
      <c r="A314" s="15"/>
      <c r="B314" s="16"/>
      <c r="C314" s="16"/>
      <c r="D314" s="16"/>
      <c r="E314" s="16"/>
      <c r="F314" s="16"/>
      <c r="G314" s="16"/>
      <c r="H314" s="16"/>
      <c r="I314" s="17"/>
    </row>
    <row r="315" spans="1:11" x14ac:dyDescent="0.2">
      <c r="A315" s="15"/>
      <c r="B315" s="16"/>
      <c r="C315" s="16"/>
      <c r="D315" s="16"/>
      <c r="E315" s="16"/>
      <c r="F315" s="16"/>
      <c r="G315" s="16"/>
      <c r="H315" s="16"/>
      <c r="I315" s="17"/>
    </row>
    <row r="316" spans="1:11" x14ac:dyDescent="0.2">
      <c r="A316" s="15"/>
      <c r="B316" s="16"/>
      <c r="C316" s="7"/>
      <c r="D316" s="7"/>
      <c r="E316" s="16"/>
      <c r="F316" s="27"/>
      <c r="G316" s="27"/>
      <c r="H316" s="27"/>
      <c r="I316" s="17"/>
    </row>
    <row r="317" spans="1:11" x14ac:dyDescent="0.2">
      <c r="A317" s="15"/>
      <c r="B317" s="16"/>
      <c r="C317" s="28" t="s">
        <v>859</v>
      </c>
      <c r="D317" s="28"/>
      <c r="E317" s="16"/>
      <c r="F317" s="28" t="s">
        <v>860</v>
      </c>
      <c r="G317" s="28"/>
      <c r="H317" s="28"/>
      <c r="I317" s="17"/>
    </row>
    <row r="318" spans="1:11" x14ac:dyDescent="0.2">
      <c r="A318" s="15"/>
      <c r="B318" s="16"/>
      <c r="C318" s="29" t="s">
        <v>861</v>
      </c>
      <c r="D318" s="29"/>
      <c r="E318" s="16"/>
      <c r="F318" s="29" t="s">
        <v>862</v>
      </c>
      <c r="G318" s="29"/>
      <c r="H318" s="29"/>
      <c r="I318" s="17"/>
    </row>
    <row r="319" spans="1:11" x14ac:dyDescent="0.2">
      <c r="A319" s="15"/>
      <c r="B319" s="16"/>
      <c r="C319" s="16"/>
      <c r="D319" s="16"/>
      <c r="E319" s="16"/>
      <c r="F319" s="16"/>
      <c r="G319" s="16"/>
      <c r="H319" s="16"/>
      <c r="I319" s="17"/>
    </row>
    <row r="320" spans="1:11" ht="12.75" thickBot="1" x14ac:dyDescent="0.25">
      <c r="A320" s="18"/>
      <c r="B320" s="19"/>
      <c r="C320" s="19"/>
      <c r="D320" s="19"/>
      <c r="E320" s="19"/>
      <c r="F320" s="19"/>
      <c r="G320" s="19"/>
      <c r="H320" s="19"/>
      <c r="I320" s="20"/>
    </row>
  </sheetData>
  <mergeCells count="38">
    <mergeCell ref="A1:I1"/>
    <mergeCell ref="B3:H3"/>
    <mergeCell ref="B6:H6"/>
    <mergeCell ref="B19:H19"/>
    <mergeCell ref="B25:H25"/>
    <mergeCell ref="B31:H31"/>
    <mergeCell ref="A32:I32"/>
    <mergeCell ref="A49:I49"/>
    <mergeCell ref="B73:H73"/>
    <mergeCell ref="B90:H90"/>
    <mergeCell ref="B91:H91"/>
    <mergeCell ref="B100:H100"/>
    <mergeCell ref="B108:H108"/>
    <mergeCell ref="B112:H112"/>
    <mergeCell ref="B134:H134"/>
    <mergeCell ref="B148:H148"/>
    <mergeCell ref="B153:H153"/>
    <mergeCell ref="B163:H163"/>
    <mergeCell ref="B171:H171"/>
    <mergeCell ref="B176:H176"/>
    <mergeCell ref="B179:H179"/>
    <mergeCell ref="B182:H182"/>
    <mergeCell ref="B203:H203"/>
    <mergeCell ref="B233:H233"/>
    <mergeCell ref="B242:H242"/>
    <mergeCell ref="G309:H309"/>
    <mergeCell ref="G310:H310"/>
    <mergeCell ref="G311:H311"/>
    <mergeCell ref="B257:H257"/>
    <mergeCell ref="B261:H261"/>
    <mergeCell ref="B264:H264"/>
    <mergeCell ref="B287:H287"/>
    <mergeCell ref="B299:H299"/>
    <mergeCell ref="F316:H316"/>
    <mergeCell ref="C317:D317"/>
    <mergeCell ref="C318:D318"/>
    <mergeCell ref="F317:H317"/>
    <mergeCell ref="F318:H318"/>
  </mergeCells>
  <pageMargins left="0.39370078740157483" right="0.39370078740157483" top="0.39370078740157483" bottom="0.39370078740157483" header="0.19685039370078741" footer="0.19685039370078741"/>
  <pageSetup paperSize="9" scale="91" fitToHeight="0" orientation="landscape" r:id="rId1"/>
  <rowBreaks count="2" manualBreakCount="2">
    <brk id="143" max="8" man="1"/>
    <brk id="161" max="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PLANILHA ORÇAMENTARIA</vt:lpstr>
      <vt:lpstr>'PLANILHA ORÇAMENTARIA'!Area_de_impressao</vt:lpstr>
      <vt:lpstr>JR_PAGE_ANCHOR_0_1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2025-11-04T12:29:24Z</dcterms:created>
  <dcterms:modified xsi:type="dcterms:W3CDTF">2025-11-26T17:11:00Z</dcterms:modified>
</cp:coreProperties>
</file>