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C:\Prefeitura\OBRA\PLANILHAS\"/>
    </mc:Choice>
  </mc:AlternateContent>
  <xr:revisionPtr revIDLastSave="0" documentId="13_ncr:1_{743121C9-F312-46B5-9A18-464BCCAA9BCC}" xr6:coauthVersionLast="47" xr6:coauthVersionMax="47" xr10:uidLastSave="{00000000-0000-0000-0000-000000000000}"/>
  <bookViews>
    <workbookView xWindow="-108" yWindow="-108" windowWidth="23256" windowHeight="13176" tabRatio="500" xr2:uid="{00000000-000D-0000-FFFF-FFFF00000000}"/>
  </bookViews>
  <sheets>
    <sheet name="Planilha Orçamentária" sheetId="1" r:id="rId1"/>
    <sheet name="Detalhamento do BDI" sheetId="2" r:id="rId2"/>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J95" i="1" l="1"/>
  <c r="K95" i="1" s="1"/>
  <c r="L95" i="1" s="1"/>
  <c r="J94" i="1"/>
  <c r="K94" i="1" s="1"/>
  <c r="L94" i="1" s="1"/>
  <c r="J93" i="1"/>
  <c r="K93" i="1" s="1"/>
  <c r="L93" i="1" s="1"/>
  <c r="J92" i="1"/>
  <c r="K92" i="1" s="1"/>
  <c r="L92" i="1" s="1"/>
  <c r="J91" i="1"/>
  <c r="K91" i="1" s="1"/>
  <c r="L91" i="1" s="1"/>
  <c r="J90" i="1"/>
  <c r="K90" i="1" s="1"/>
  <c r="L90" i="1" s="1"/>
  <c r="J89" i="1"/>
  <c r="K89" i="1" s="1"/>
  <c r="L89" i="1" s="1"/>
  <c r="K88" i="1"/>
  <c r="L88" i="1" s="1"/>
  <c r="J88" i="1"/>
  <c r="J87" i="1"/>
  <c r="K87" i="1" s="1"/>
  <c r="L87" i="1" s="1"/>
  <c r="J86" i="1"/>
  <c r="K86" i="1" s="1"/>
  <c r="L86" i="1" s="1"/>
  <c r="J85" i="1"/>
  <c r="K85" i="1" s="1"/>
  <c r="L85" i="1" s="1"/>
  <c r="J84" i="1"/>
  <c r="K84" i="1" s="1"/>
  <c r="L84" i="1" s="1"/>
  <c r="J83" i="1"/>
  <c r="K83" i="1" s="1"/>
  <c r="L83" i="1" s="1"/>
  <c r="J82" i="1"/>
  <c r="K82" i="1" s="1"/>
  <c r="L82" i="1" s="1"/>
  <c r="K81" i="1"/>
  <c r="L81" i="1" s="1"/>
  <c r="J81" i="1"/>
  <c r="J80" i="1"/>
  <c r="K80" i="1" s="1"/>
  <c r="L80" i="1" s="1"/>
  <c r="J79" i="1"/>
  <c r="K79" i="1" s="1"/>
  <c r="L79" i="1" s="1"/>
  <c r="J78" i="1"/>
  <c r="K78" i="1" s="1"/>
  <c r="L78" i="1" s="1"/>
  <c r="J77" i="1"/>
  <c r="K77" i="1" s="1"/>
  <c r="L77" i="1" s="1"/>
  <c r="J76" i="1"/>
  <c r="K76" i="1" s="1"/>
  <c r="L76" i="1" s="1"/>
  <c r="J75" i="1"/>
  <c r="K75" i="1" s="1"/>
  <c r="L75" i="1" s="1"/>
  <c r="J74" i="1"/>
  <c r="K74" i="1" s="1"/>
  <c r="L74" i="1" s="1"/>
  <c r="K73" i="1"/>
  <c r="L73" i="1" s="1"/>
  <c r="J73" i="1"/>
  <c r="J72" i="1"/>
  <c r="K72" i="1" s="1"/>
  <c r="L72" i="1" s="1"/>
  <c r="J71" i="1"/>
  <c r="K71" i="1" s="1"/>
  <c r="L71" i="1" s="1"/>
  <c r="J70" i="1"/>
  <c r="K70" i="1" s="1"/>
  <c r="L70" i="1" s="1"/>
  <c r="J69" i="1"/>
  <c r="K69" i="1" s="1"/>
  <c r="L69" i="1" s="1"/>
  <c r="J68" i="1"/>
  <c r="K68" i="1" s="1"/>
  <c r="L68" i="1" s="1"/>
  <c r="J67" i="1"/>
  <c r="K67" i="1" s="1"/>
  <c r="L67" i="1" s="1"/>
  <c r="J66" i="1"/>
  <c r="K66" i="1" s="1"/>
  <c r="L66" i="1" s="1"/>
  <c r="J65" i="1"/>
  <c r="K65" i="1" s="1"/>
  <c r="L65" i="1" s="1"/>
  <c r="J64" i="1"/>
  <c r="K64" i="1" s="1"/>
  <c r="L64" i="1" s="1"/>
  <c r="J63" i="1"/>
  <c r="K63" i="1" s="1"/>
  <c r="L63" i="1" s="1"/>
  <c r="J62" i="1"/>
  <c r="K62" i="1" s="1"/>
  <c r="L62" i="1" s="1"/>
  <c r="J61" i="1"/>
  <c r="K61" i="1" s="1"/>
  <c r="L61" i="1" s="1"/>
  <c r="J60" i="1"/>
  <c r="K60" i="1" s="1"/>
  <c r="L60" i="1" s="1"/>
  <c r="J59" i="1"/>
  <c r="K59" i="1" s="1"/>
  <c r="L59" i="1" s="1"/>
  <c r="J58" i="1"/>
  <c r="K58" i="1" s="1"/>
  <c r="L58" i="1" s="1"/>
  <c r="J57" i="1"/>
  <c r="K57" i="1" s="1"/>
  <c r="L57" i="1" s="1"/>
  <c r="J56" i="1"/>
  <c r="K56" i="1" s="1"/>
  <c r="L56" i="1" s="1"/>
  <c r="J55" i="1"/>
  <c r="K55" i="1" s="1"/>
  <c r="L55" i="1" s="1"/>
  <c r="J54" i="1"/>
  <c r="K54" i="1" s="1"/>
  <c r="L54" i="1" s="1"/>
  <c r="J53" i="1"/>
  <c r="K53" i="1" s="1"/>
  <c r="L53" i="1" s="1"/>
  <c r="J52" i="1"/>
  <c r="K52" i="1" s="1"/>
  <c r="L52" i="1" s="1"/>
  <c r="J51" i="1"/>
  <c r="K51" i="1" s="1"/>
  <c r="L51" i="1" s="1"/>
  <c r="J50" i="1"/>
  <c r="K50" i="1" s="1"/>
  <c r="L50" i="1" s="1"/>
  <c r="J49" i="1"/>
  <c r="K49" i="1" s="1"/>
  <c r="L49" i="1" s="1"/>
  <c r="J48" i="1"/>
  <c r="K48" i="1" s="1"/>
  <c r="L48" i="1" s="1"/>
  <c r="J47" i="1"/>
  <c r="K47" i="1" s="1"/>
  <c r="L47" i="1" s="1"/>
  <c r="J46" i="1"/>
  <c r="K46" i="1" s="1"/>
  <c r="L46" i="1" s="1"/>
  <c r="J45" i="1"/>
  <c r="K45" i="1" s="1"/>
  <c r="L45" i="1" s="1"/>
  <c r="J44" i="1"/>
  <c r="K44" i="1" s="1"/>
  <c r="L44" i="1" s="1"/>
  <c r="J43" i="1"/>
  <c r="K43" i="1" s="1"/>
  <c r="L43" i="1" s="1"/>
  <c r="J42" i="1"/>
  <c r="K42" i="1" s="1"/>
  <c r="L42" i="1" s="1"/>
  <c r="J41" i="1"/>
  <c r="K41" i="1" s="1"/>
  <c r="L41" i="1" s="1"/>
  <c r="J40" i="1"/>
  <c r="K40" i="1" s="1"/>
  <c r="L40" i="1" s="1"/>
  <c r="J39" i="1"/>
  <c r="K39" i="1" s="1"/>
  <c r="L39" i="1" s="1"/>
  <c r="J38" i="1"/>
  <c r="K38" i="1" s="1"/>
  <c r="L38" i="1" s="1"/>
  <c r="J37" i="1"/>
  <c r="K37" i="1" s="1"/>
  <c r="L37" i="1" s="1"/>
  <c r="J36" i="1"/>
  <c r="K36" i="1" s="1"/>
  <c r="L36" i="1" s="1"/>
  <c r="J35" i="1"/>
  <c r="K35" i="1" s="1"/>
  <c r="L35" i="1" s="1"/>
  <c r="J34" i="1"/>
  <c r="K34" i="1" s="1"/>
  <c r="L34" i="1" s="1"/>
  <c r="J33" i="1"/>
  <c r="K33" i="1" s="1"/>
  <c r="L33" i="1" s="1"/>
  <c r="J32" i="1"/>
  <c r="K32" i="1" s="1"/>
  <c r="L32" i="1" s="1"/>
  <c r="J31" i="1"/>
  <c r="K31" i="1" s="1"/>
  <c r="L31" i="1" s="1"/>
  <c r="J30" i="1"/>
  <c r="K30" i="1" s="1"/>
  <c r="L30" i="1" s="1"/>
  <c r="J29" i="1"/>
  <c r="K29" i="1" s="1"/>
  <c r="L29" i="1" s="1"/>
  <c r="J28" i="1"/>
  <c r="K28" i="1" s="1"/>
  <c r="L28" i="1" s="1"/>
  <c r="J27" i="1"/>
  <c r="K27" i="1" s="1"/>
  <c r="L27" i="1" s="1"/>
  <c r="J26" i="1"/>
  <c r="K26" i="1" s="1"/>
  <c r="L26" i="1" s="1"/>
  <c r="J25" i="1"/>
  <c r="K25" i="1" s="1"/>
  <c r="L25" i="1" s="1"/>
  <c r="J24" i="1"/>
  <c r="K24" i="1" s="1"/>
  <c r="L24" i="1" s="1"/>
  <c r="J23" i="1"/>
  <c r="K23" i="1" s="1"/>
  <c r="L23" i="1" s="1"/>
  <c r="J22" i="1"/>
  <c r="K22" i="1" s="1"/>
  <c r="L22" i="1" s="1"/>
  <c r="J21" i="1"/>
  <c r="K21" i="1" s="1"/>
  <c r="L21" i="1" s="1"/>
  <c r="J20" i="1"/>
  <c r="K20" i="1" s="1"/>
  <c r="L20" i="1" s="1"/>
  <c r="J19" i="1"/>
  <c r="K19" i="1" s="1"/>
  <c r="L19" i="1" s="1"/>
  <c r="J18" i="1"/>
  <c r="K18" i="1" s="1"/>
  <c r="L18" i="1" s="1"/>
  <c r="J17" i="1"/>
  <c r="K17" i="1" s="1"/>
  <c r="L17" i="1" s="1"/>
  <c r="J16" i="1"/>
  <c r="K16" i="1" s="1"/>
  <c r="L16" i="1" s="1"/>
  <c r="J15" i="1"/>
  <c r="K15" i="1" s="1"/>
  <c r="L15" i="1" s="1"/>
  <c r="H6" i="1"/>
  <c r="L1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 desconhecido</author>
  </authors>
  <commentList>
    <comment ref="H6" authorId="0" shapeId="0" xr:uid="{00000000-0006-0000-0000-000002000000}">
      <text>
        <r>
          <rPr>
            <sz val="10"/>
            <rFont val="Arial"/>
            <family val="2"/>
          </rPr>
          <t xml:space="preserve">Preenchimento Automático - Aba "Detalhamento do BDI"
</t>
        </r>
      </text>
    </comment>
    <comment ref="I6" authorId="0" shapeId="0" xr:uid="{00000000-0006-0000-0000-000003000000}">
      <text>
        <r>
          <rPr>
            <sz val="10"/>
            <rFont val="Arial"/>
            <family val="2"/>
          </rPr>
          <t xml:space="preserve">Preencher caso exista BDI diferenciado para equipamentos, por exemplo.
</t>
        </r>
      </text>
    </comment>
    <comment ref="D7" authorId="0" shapeId="0" xr:uid="{00000000-0006-0000-0000-000001000000}">
      <text>
        <r>
          <rPr>
            <sz val="10"/>
            <rFont val="Arial"/>
            <family val="2"/>
          </rPr>
          <t>SIM ou NÃO</t>
        </r>
      </text>
    </comment>
  </commentList>
</comments>
</file>

<file path=xl/sharedStrings.xml><?xml version="1.0" encoding="utf-8"?>
<sst xmlns="http://schemas.openxmlformats.org/spreadsheetml/2006/main" count="327" uniqueCount="186">
  <si>
    <t>PLANILHA ORÇAMENTÁRIA</t>
  </si>
  <si>
    <t>LICITAÇÃO Nº</t>
  </si>
  <si>
    <t>EDITAL Nº</t>
  </si>
  <si>
    <t>ÓRGÃO</t>
  </si>
  <si>
    <t>DATA</t>
  </si>
  <si>
    <t>OBJETO</t>
  </si>
  <si>
    <t>LOTE</t>
  </si>
  <si>
    <t>MODALIDADE</t>
  </si>
  <si>
    <t>REGIME DE EXECUÇÃO</t>
  </si>
  <si>
    <t>CIDADE</t>
  </si>
  <si>
    <t>UF</t>
  </si>
  <si>
    <t>DATA BASE DO ORÇAMENTO</t>
  </si>
  <si>
    <t>DESONERAÇÃO</t>
  </si>
  <si>
    <t>ENCARGOS SOCIAIS - HORISTAS (%)</t>
  </si>
  <si>
    <t>BDI 1</t>
  </si>
  <si>
    <t>BDI 2</t>
  </si>
  <si>
    <t>ENCARGOS SOCIAIS - MENSALISTAS (%)</t>
  </si>
  <si>
    <t>LEGENDA</t>
  </si>
  <si>
    <t>PREENCHIMENTO OBRIGATÓRIO</t>
  </si>
  <si>
    <t>PREENCHIIMENTO FACULTATIVO</t>
  </si>
  <si>
    <t>PREENCHIMENTO AUTOMÁTICO</t>
  </si>
  <si>
    <t>TIPO DE VALOR</t>
  </si>
  <si>
    <t>TOTAL GERAL</t>
  </si>
  <si>
    <t>CUSTO (SEM BDI)</t>
  </si>
  <si>
    <t>ITEM</t>
  </si>
  <si>
    <t>CÓDIGO</t>
  </si>
  <si>
    <t>REFERÊNCIA</t>
  </si>
  <si>
    <t>DESCRIÇÃO DOS SERVIÇOS</t>
  </si>
  <si>
    <t>UNIDADE</t>
  </si>
  <si>
    <t>QUANTIDADE</t>
  </si>
  <si>
    <t>VALOR UNITÁRIO (R$)</t>
  </si>
  <si>
    <t>BDI</t>
  </si>
  <si>
    <t>CUSTO UNITÁRIO (SEM BDI)</t>
  </si>
  <si>
    <t>PREÇO UNITÁRIO (COM BDI)</t>
  </si>
  <si>
    <t>PREÇO TOTAL</t>
  </si>
  <si>
    <t>BDI PROPOSTO:</t>
  </si>
  <si>
    <t>COMPOSIÇÃO DO BDI</t>
  </si>
  <si>
    <t>FÓRMULA ADOTADA:</t>
  </si>
  <si>
    <t>GARANTIA (G) e SEGURO (S)</t>
  </si>
  <si>
    <t>Espaço para detalhamento da fórmula de cálculo utilizada para o BDI.</t>
  </si>
  <si>
    <t>RISCO ( R )</t>
  </si>
  <si>
    <t>DESPESAS FINANCEIRAS (DF)</t>
  </si>
  <si>
    <t>ADMINISTRAÇÃO CENTRAL (AC)</t>
  </si>
  <si>
    <t>LUCRO (L)</t>
  </si>
  <si>
    <t>TRIBUTOS (T)</t>
  </si>
  <si>
    <t>1.1.0.1</t>
  </si>
  <si>
    <t>1.1.0.2</t>
  </si>
  <si>
    <t>1.1.0.3</t>
  </si>
  <si>
    <t>1.2.1.1</t>
  </si>
  <si>
    <t>1.2.1.2</t>
  </si>
  <si>
    <t>1.2.2.1</t>
  </si>
  <si>
    <t>1.2.2.2</t>
  </si>
  <si>
    <t>1.2.2.3</t>
  </si>
  <si>
    <t>1.2.2.4</t>
  </si>
  <si>
    <t>1.2.2.5</t>
  </si>
  <si>
    <t>1.2.3.1</t>
  </si>
  <si>
    <t>1.2.3.2</t>
  </si>
  <si>
    <t>1.2.3.3</t>
  </si>
  <si>
    <t>1.2.3.4</t>
  </si>
  <si>
    <t>1.3.0.1</t>
  </si>
  <si>
    <t>1.3.0.2</t>
  </si>
  <si>
    <t>1.3.0.3</t>
  </si>
  <si>
    <t>1.3.0.4</t>
  </si>
  <si>
    <t>1.3.0.5</t>
  </si>
  <si>
    <t>1.4.0.1</t>
  </si>
  <si>
    <t>1.4.0.2</t>
  </si>
  <si>
    <t>1.4.0.3</t>
  </si>
  <si>
    <t>1.4.0.4</t>
  </si>
  <si>
    <t>1.4.0.5</t>
  </si>
  <si>
    <t>1.4.0.6</t>
  </si>
  <si>
    <t>1.5.0.1</t>
  </si>
  <si>
    <t>2.1.0.1</t>
  </si>
  <si>
    <t>2.1.0.2</t>
  </si>
  <si>
    <t>2.1.0.3</t>
  </si>
  <si>
    <t>2.2.2.1</t>
  </si>
  <si>
    <t>2.2.1.2</t>
  </si>
  <si>
    <t>2.2.1.3</t>
  </si>
  <si>
    <t>2.2.1.1</t>
  </si>
  <si>
    <t>2.2.2.2</t>
  </si>
  <si>
    <t>2.2.2.3</t>
  </si>
  <si>
    <t>2.2.2.4</t>
  </si>
  <si>
    <t>2.2.2.5</t>
  </si>
  <si>
    <t>2.2.3.1</t>
  </si>
  <si>
    <t>2.2.3.2</t>
  </si>
  <si>
    <t>2.2.3.3</t>
  </si>
  <si>
    <t>2.2.3.4</t>
  </si>
  <si>
    <t>2.3.0.1</t>
  </si>
  <si>
    <t>2.3.0.2</t>
  </si>
  <si>
    <t>2.3.0.3</t>
  </si>
  <si>
    <t>2.3.0.4</t>
  </si>
  <si>
    <t>2.3.0.5</t>
  </si>
  <si>
    <t>2.4.0.1</t>
  </si>
  <si>
    <t>2.4.0.2</t>
  </si>
  <si>
    <t>2.4.0.3</t>
  </si>
  <si>
    <t>2.4.0.4</t>
  </si>
  <si>
    <t>2.4.0.5</t>
  </si>
  <si>
    <t>2.4.0.6</t>
  </si>
  <si>
    <t>2.5.0.1</t>
  </si>
  <si>
    <t>SINAPI</t>
  </si>
  <si>
    <t>SICOR</t>
  </si>
  <si>
    <t>103689</t>
  </si>
  <si>
    <t>50274</t>
  </si>
  <si>
    <t>104790</t>
  </si>
  <si>
    <t>96527</t>
  </si>
  <si>
    <t>96523</t>
  </si>
  <si>
    <t>101616</t>
  </si>
  <si>
    <t>96620</t>
  </si>
  <si>
    <t>96546</t>
  </si>
  <si>
    <t>96555</t>
  </si>
  <si>
    <t>101174</t>
  </si>
  <si>
    <t>96534</t>
  </si>
  <si>
    <t>96536</t>
  </si>
  <si>
    <t>20573</t>
  </si>
  <si>
    <t>94213</t>
  </si>
  <si>
    <t>94228</t>
  </si>
  <si>
    <t>89512</t>
  </si>
  <si>
    <t>49962</t>
  </si>
  <si>
    <t>98111</t>
  </si>
  <si>
    <t>96973</t>
  </si>
  <si>
    <t>96984</t>
  </si>
  <si>
    <t>96985</t>
  </si>
  <si>
    <t>104750</t>
  </si>
  <si>
    <t>51090</t>
  </si>
  <si>
    <t>99814</t>
  </si>
  <si>
    <t>50275</t>
  </si>
  <si>
    <t>FORNECIMENTO E INSTALAÇÃO DE PLACA DE OBRA COM CHAPA GALVANIZADA E ESTRUTURA DE MADEIRA. AF_03/2022_PS</t>
  </si>
  <si>
    <t>LOCAÇÃO TOPOGRÁFICA PARA ATÉ VINTE (20) PONTOS REFERENCIAIS, INCLUSIVE ESTACA (PIQUETE) DE MARCAÇÃO</t>
  </si>
  <si>
    <t>DEMOLIÇÃO DE PISO DE CONCRETO SIMPLES, DE FORMA MECANIZADA COM MARTELETE, SEM REAPROVEITAMENTO. AF_09/2023</t>
  </si>
  <si>
    <t>ESCAVAÇÃO MANUAL PARA VIGA BALDRAME OU SAPATA CORRIDA (INCLUINDO ESCAVAÇÃO PARA COLOCAÇÃO DE FÔRMAS). AF_01/2024</t>
  </si>
  <si>
    <t>ESCAVAÇÃO MANUAL PARA BLOCO DE COROAMENTO OU SAPATA (INCLUINDO ESCAVAÇÃO PARA COLOCAÇÃO DE FÔRMAS). AF_01/2024</t>
  </si>
  <si>
    <t>PREPARO DE FUNDO DE VALA COM LARGURA MENOR QUE 1,5 M (ACERTO DO SOLO NATURAL). AF_08/2020</t>
  </si>
  <si>
    <t>LASTRO DE CONCRETO MAGRO, APLICADO EM PISOS, LAJES SOBRE SOLO OU RADIERS. AF_01/2024</t>
  </si>
  <si>
    <t>ARMAÇÃO DE BLOCO UTILIZANDO AÇO CA-50 DE 10 MM - MONTAGEM. AF_01/2024</t>
  </si>
  <si>
    <t>CONCRETAGEM DE BLOCO DE COROAMENTO OU VIGA BALDRAME, FCK 30 MPA, COM USO DE JERICA - LANÇAMENTO, ADENSAMENTO E ACABAMENTO. AF_01/2024</t>
  </si>
  <si>
    <t>ESTACA BROCA DE CONCRETO, DIÂMETRO DE 25CM, ESCAVAÇÃO MANUAL COM TRADO CONCHA, COM ARMADURA DE ARRANQUE. AF_05/2020</t>
  </si>
  <si>
    <t>FABRICAÇÃO, MONTAGEM E DESMONTAGEM DE FÔRMA PARA BLOCO DE COROAMENTO, EM MADEIRA SERRADA, E=25 MM, 4 UTILIZAÇÕES. AF_01/2024</t>
  </si>
  <si>
    <t>FABRICAÇÃO, MONTAGEM E DESMONTAGEM DE FÔRMA PARA VIGA BALDRAME, EM MADEIRA SERRADA, E=25 MM, 4 UTILIZAÇÕES. AF_01/2024</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</si>
  <si>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</si>
  <si>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TELHAMENTO COM TELHA DE AÇO/ALUMÍNIO E = 0,5 MM, COM ATÉ 2 ÁGUAS, INCLUSO IÇAMENTO. AF_07/2019</t>
  </si>
  <si>
    <t>CALHA EM CHAPA DE AÇO GALVANIZADO NÚMERO 24, DESENVOLVIMENTO DE 50 CM, INCLUSO TRANSPORTE VERTICAL. AF_07/2019</t>
  </si>
  <si>
    <t>TUBO PVC, SÉRIE R, ÁGUA PLUVIAL, DN 100 MM, FORNECIDO E INSTALADO EM RAMAL DE ENCAMINHAMENTO. AF_06/2022</t>
  </si>
  <si>
    <t>RALO HEMISFÉRICO, TIPO ABACAXI, DIÂMETRO DE 100MM, EXCLUSIVE</t>
  </si>
  <si>
    <t>CAIXA DE INSPEÇÃO PARA ATERRAMENTO, CIRCULAR, EM POLIETILENO, DIÂMETRO INTERNO = 0,3 M. AF_12/2020</t>
  </si>
  <si>
    <t>CORDOALHA DE COBRE NU 35 MM², NÃO ENTERRADA, COM ISOLADOR - FORNECIMENTO E INSTALAÇÃO. AF_08/2023</t>
  </si>
  <si>
    <t>ELETRODUTO PVC RÍGIDO, DIÂMETRO 40MM, COM 3 METROS, PARA SPDA - FORNECIMENTO E INSTALAÇÃO. AF_08/2023</t>
  </si>
  <si>
    <t>HASTE DE ATERRAMENTO, DIÂMETRO 5/8", COM 3 METROS - FORNECIMENTO E INSTALAÇÃO. AF_08/2023</t>
  </si>
  <si>
    <t>CONECTOR GRAMPO METÁLICO TIPO OLHAL, PARA SPDA, PARA HASTE DE ATERRAMENTO DE 5/8'' E CABOS DE 10 A 50 MM2 - FORNECIMENTO E INSTALAÇÃO. AF_08/2023</t>
  </si>
  <si>
    <t>TERMINAL A COMPRESSAO EM COBRE ESTANHADO 2 FUROS PARA CABO 35 MM2</t>
  </si>
  <si>
    <t>LIMPEZA DE SUPERFÍCIE COM JATO DE ALTA PRESSÃO. AF_04/2019</t>
  </si>
  <si>
    <t xml:space="preserve">FORNECIMENTO E INSTALAÇÃO DE PLACA DE OBRA COM CHAPA GALVANIZADA E ESTRUTURA DE MADEIRA. AF_03/2022_PS </t>
  </si>
  <si>
    <t>LOCAÇÃO TOPOGRÁFICA DE VINTE UM (21) ATÉ CINQUENTA (50) PONTOS REFERENCIAIS, INCLUSIVE ESTACA (PIQUETE) DE MARCAÇÃO</t>
  </si>
  <si>
    <t>ESCAVAÇÃO MANUAL PARA VIGA BALDRAME OU SAPATA CORRIDA</t>
  </si>
  <si>
    <t>ESCAVAÇÃO MANUAL PARA BLOCO DE COROAMENTO OU SAPATA</t>
  </si>
  <si>
    <t xml:space="preserve">PREPARO DE FUNDO DE VALA COM LARGURA MENOR QUE 1,5 M </t>
  </si>
  <si>
    <t xml:space="preserve">LASTRO DE CONCRETO MAGRO, APLICADO EM PISOS, LAJES SOBRE </t>
  </si>
  <si>
    <t>ARMAÇÃO DE BLOCO UTILIZANDO AÇO CA-50 DE 10 MM - MONTAGEM</t>
  </si>
  <si>
    <t>CONCRETAGEM DE BLOCO DE COROAMENTO OU VIGA BALDRAME, FCK</t>
  </si>
  <si>
    <t>ESTACA BROCA DE CONCRETO, DIÂMETRO DE 25CM, ESCAVAÇÃO</t>
  </si>
  <si>
    <t>FABRICAÇÃO, MONTAGEM E DESMONTAGEM DE FÔRMA PARA BLOCO</t>
  </si>
  <si>
    <t>LASTRO DE CONCRETO MAGRO, APLICADO EM PISOS, LAJES SOBRE</t>
  </si>
  <si>
    <t>FABRICAÇÃO, MONTAGEM E DESMONTAGEM DE FÔRMA PARA VIGA</t>
  </si>
  <si>
    <t>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t>
  </si>
  <si>
    <t>TELHAMENTO COM TELHA DE AÇO/ALUMÍNIO E = 0,5 MM, COM ATÉ 2</t>
  </si>
  <si>
    <t xml:space="preserve">CALHA EM CHAPA DE AÇO GALVANIZADO NÚMERO 24, </t>
  </si>
  <si>
    <t>TUBO PVC, SÉRIE R, ÁGUA PLUVIAL, DN 100 MM, FORNECIDO E</t>
  </si>
  <si>
    <t>RALO HEMISFÉRICO, TIPO ABACAXI, DIÂMETRO DE 100MM, EXCLUSIVE CONDUTOR DE ÁGUA PLUVIAL</t>
  </si>
  <si>
    <t xml:space="preserve">CAIXA DE INSPEÇÃO PARA ATERRAMENTO, CIRCULAR, EM </t>
  </si>
  <si>
    <t>CORDOALHA DE COBRE NU 35 MM², NÃO ENTERRADA, COM ISOLADOR -</t>
  </si>
  <si>
    <t xml:space="preserve">ELETRODUTO PVC RÍGIDO, DIÂMETRO 40MM, COM 3 METROS, PARA </t>
  </si>
  <si>
    <t xml:space="preserve">HASTE DE ATERRAMENTO, DIÂMETRO 5/8", COM 3 METROS - </t>
  </si>
  <si>
    <t xml:space="preserve">CONECTOR GRAMPO METÁLICO TIPO OLHAL, PARA SPDA, PARA HASTE </t>
  </si>
  <si>
    <t xml:space="preserve">TERMINAL A COMPRESSAO EM COBRE ESTANHADO 2 FUROS PARA CABO 35 MM2 </t>
  </si>
  <si>
    <t xml:space="preserve">LIMPEZA DE SUPERFÍCIE COM JATO DE ALTA PRESSÃO. AF_04/2019 </t>
  </si>
  <si>
    <t>metro quadrado</t>
  </si>
  <si>
    <t>unidade</t>
  </si>
  <si>
    <t>metro cúbico</t>
  </si>
  <si>
    <t>quilograma</t>
  </si>
  <si>
    <t>metro</t>
  </si>
  <si>
    <t>PREFEITURA MUNICIPAL DE INIMUTABA</t>
  </si>
  <si>
    <t>51/2025</t>
  </si>
  <si>
    <t>INIMUTABA</t>
  </si>
  <si>
    <t>MG</t>
  </si>
  <si>
    <t>CONSTRUÇÃO DE COBERTURA METÁLICA EM QUADRAS POLIESPORTIVAS NO BAIRRO NOSSA SENHORA DS GRAÇAS E NO DISTRITO DE GENTIL DE MATOS EM ATENDIMENTO A SECRETRIA MUNICIPAL DE OBRAS</t>
  </si>
  <si>
    <t>CONCORRÊNCIA ELETRÔNICA</t>
  </si>
  <si>
    <t>1 – Empreitada por Preço Global</t>
  </si>
  <si>
    <t>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</si>
</sst>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R$&quot;* #,##0.00_-;&quot;-R$&quot;* #,##0.00_-;_-&quot;R$&quot;* \-??_-;_-@_-"/>
    <numFmt numFmtId="165" formatCode="d/m/yyyy"/>
    <numFmt numFmtId="166" formatCode="_-&quot;R$ &quot;* #,##0.0000_-;&quot;-R$ &quot;* #,##0.0000_-;_-&quot;R$ &quot;* \-????_-;_-@_-"/>
    <numFmt numFmtId="167" formatCode="_-&quot;R$ &quot;* #,##0.00_-;&quot;-R$ &quot;* #,##0.00_-;_-&quot;R$ &quot;* \-??_-;_-@_-"/>
    <numFmt numFmtId="168" formatCode="#,##0.0000"/>
  </numFmts>
  <fonts count="10" x14ac:knownFonts="1">
    <font>
      <sz val="11"/>
      <color theme="1"/>
      <name val="Calibri"/>
      <family val="2"/>
      <charset val="1"/>
    </font>
    <font>
      <b/>
      <sz val="16"/>
      <color theme="1"/>
      <name val="Calibri"/>
      <family val="2"/>
      <charset val="1"/>
    </font>
    <font>
      <b/>
      <sz val="11"/>
      <color theme="1"/>
      <name val="Calibri"/>
      <family val="2"/>
      <charset val="1"/>
    </font>
    <font>
      <b/>
      <sz val="10"/>
      <color theme="1"/>
      <name val="Calibri"/>
      <family val="2"/>
      <charset val="1"/>
    </font>
    <font>
      <sz val="10"/>
      <color theme="1"/>
      <name val="Calibri"/>
      <family val="2"/>
      <charset val="1"/>
    </font>
    <font>
      <sz val="10"/>
      <name val="Arial"/>
      <family val="2"/>
    </font>
    <font>
      <b/>
      <sz val="14"/>
      <color theme="1"/>
      <name val="Calibri"/>
      <family val="2"/>
      <charset val="1"/>
    </font>
    <font>
      <b/>
      <sz val="14"/>
      <color theme="8" tint="-0.249977111117893"/>
      <name val="Calibri"/>
      <family val="2"/>
      <charset val="1"/>
    </font>
    <font>
      <sz val="11"/>
      <color rgb="FF00B0F0"/>
      <name val="Calibri"/>
      <family val="2"/>
      <charset val="1"/>
    </font>
    <font>
      <sz val="11"/>
      <color theme="1"/>
      <name val="Calibri"/>
      <family val="2"/>
      <charset val="1"/>
    </font>
  </fonts>
  <fills count="8">
    <fill>
      <patternFill patternType="none"/>
    </fill>
    <fill>
      <patternFill patternType="gray125"/>
    </fill>
    <fill>
      <patternFill patternType="solid">
        <fgColor theme="0"/>
        <bgColor rgb="FFF2F2F2"/>
      </patternFill>
    </fill>
    <fill>
      <patternFill patternType="solid">
        <fgColor rgb="FFFFFF96"/>
        <bgColor rgb="FFF2F2F2"/>
      </patternFill>
    </fill>
    <fill>
      <patternFill patternType="solid">
        <fgColor theme="9" tint="0.59987182226020086"/>
        <bgColor rgb="FFD9D9D9"/>
      </patternFill>
    </fill>
    <fill>
      <patternFill patternType="solid">
        <fgColor theme="6" tint="0.39988402966399123"/>
        <bgColor rgb="FFD9D9D9"/>
      </patternFill>
    </fill>
    <fill>
      <patternFill patternType="solid">
        <fgColor theme="0" tint="-4.9989318521683403E-2"/>
        <bgColor rgb="FFFFFFFF"/>
      </patternFill>
    </fill>
    <fill>
      <patternFill patternType="solid">
        <fgColor theme="0" tint="-0.14999847407452621"/>
        <bgColor rgb="FFC9C9C9"/>
      </patternFill>
    </fill>
  </fills>
  <borders count="32">
    <border>
      <left/>
      <right/>
      <top/>
      <bottom/>
      <diagonal/>
    </border>
    <border>
      <left style="thick">
        <color auto="1"/>
      </left>
      <right style="medium">
        <color auto="1"/>
      </right>
      <top style="thick">
        <color auto="1"/>
      </top>
      <bottom style="medium">
        <color auto="1"/>
      </bottom>
      <diagonal/>
    </border>
    <border>
      <left style="medium">
        <color auto="1"/>
      </left>
      <right/>
      <top style="thick">
        <color auto="1"/>
      </top>
      <bottom style="medium">
        <color auto="1"/>
      </bottom>
      <diagonal/>
    </border>
    <border>
      <left/>
      <right style="medium">
        <color auto="1"/>
      </right>
      <top style="thick">
        <color auto="1"/>
      </top>
      <bottom style="medium">
        <color auto="1"/>
      </bottom>
      <diagonal/>
    </border>
    <border>
      <left/>
      <right style="thick">
        <color auto="1"/>
      </right>
      <top style="thick">
        <color auto="1"/>
      </top>
      <bottom style="medium">
        <color auto="1"/>
      </bottom>
      <diagonal/>
    </border>
    <border>
      <left style="thick">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right style="thick">
        <color auto="1"/>
      </right>
      <top style="medium">
        <color auto="1"/>
      </top>
      <bottom style="medium">
        <color auto="1"/>
      </bottom>
      <diagonal/>
    </border>
    <border>
      <left/>
      <right/>
      <top style="medium">
        <color auto="1"/>
      </top>
      <bottom style="medium">
        <color auto="1"/>
      </bottom>
      <diagonal/>
    </border>
    <border>
      <left style="thick">
        <color auto="1"/>
      </left>
      <right/>
      <top style="medium">
        <color auto="1"/>
      </top>
      <bottom style="thick">
        <color auto="1"/>
      </bottom>
      <diagonal/>
    </border>
    <border>
      <left/>
      <right/>
      <top style="medium">
        <color auto="1"/>
      </top>
      <bottom style="thick">
        <color auto="1"/>
      </bottom>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medium">
        <color auto="1"/>
      </top>
      <bottom style="thick">
        <color auto="1"/>
      </bottom>
      <diagonal/>
    </border>
    <border>
      <left/>
      <right style="medium">
        <color auto="1"/>
      </right>
      <top style="medium">
        <color auto="1"/>
      </top>
      <bottom style="thick">
        <color auto="1"/>
      </bottom>
      <diagonal/>
    </border>
    <border>
      <left/>
      <right style="thick">
        <color auto="1"/>
      </right>
      <top style="medium">
        <color auto="1"/>
      </top>
      <bottom style="thick">
        <color auto="1"/>
      </bottom>
      <diagonal/>
    </border>
    <border>
      <left style="medium">
        <color auto="1"/>
      </left>
      <right style="medium">
        <color auto="1"/>
      </right>
      <top/>
      <bottom style="thick">
        <color auto="1"/>
      </bottom>
      <diagonal/>
    </border>
    <border>
      <left style="medium">
        <color auto="1"/>
      </left>
      <right/>
      <top style="thin">
        <color auto="1"/>
      </top>
      <bottom style="thick">
        <color auto="1"/>
      </bottom>
      <diagonal/>
    </border>
    <border>
      <left/>
      <right style="medium">
        <color auto="1"/>
      </right>
      <top style="thin">
        <color auto="1"/>
      </top>
      <bottom style="thick">
        <color auto="1"/>
      </bottom>
      <diagonal/>
    </border>
    <border>
      <left style="double">
        <color auto="1"/>
      </left>
      <right style="double">
        <color auto="1"/>
      </right>
      <top style="double">
        <color auto="1"/>
      </top>
      <bottom style="double">
        <color auto="1"/>
      </bottom>
      <diagonal/>
    </border>
    <border>
      <left style="medium">
        <color auto="1"/>
      </left>
      <right style="medium">
        <color auto="1"/>
      </right>
      <top style="medium">
        <color auto="1"/>
      </top>
      <bottom style="medium">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style="thick">
        <color auto="1"/>
      </left>
      <right style="thick">
        <color auto="1"/>
      </right>
      <top style="thick">
        <color auto="1"/>
      </top>
      <bottom style="medium">
        <color auto="1"/>
      </bottom>
      <diagonal/>
    </border>
    <border>
      <left style="thick">
        <color auto="1"/>
      </left>
      <right style="thick">
        <color auto="1"/>
      </right>
      <top style="medium">
        <color auto="1"/>
      </top>
      <bottom style="thick">
        <color auto="1"/>
      </bottom>
      <diagonal/>
    </border>
  </borders>
  <cellStyleXfs count="4">
    <xf numFmtId="0" fontId="0" fillId="0" borderId="0"/>
    <xf numFmtId="167" fontId="9" fillId="0" borderId="0" applyBorder="0" applyProtection="0"/>
    <xf numFmtId="9" fontId="9" fillId="0" borderId="0" applyBorder="0" applyProtection="0"/>
    <xf numFmtId="164" fontId="9" fillId="0" borderId="0" applyBorder="0" applyProtection="0"/>
  </cellStyleXfs>
  <cellXfs count="63">
    <xf numFmtId="0" fontId="0" fillId="0" borderId="0" xfId="0"/>
    <xf numFmtId="0" fontId="0" fillId="0" borderId="0" xfId="0" applyAlignment="1"/>
    <xf numFmtId="0" fontId="0" fillId="2" borderId="0" xfId="0" applyFill="1"/>
    <xf numFmtId="0" fontId="0" fillId="2" borderId="0" xfId="0" applyFill="1" applyAlignment="1"/>
    <xf numFmtId="0" fontId="2" fillId="2" borderId="2" xfId="0" applyFont="1" applyFill="1" applyBorder="1" applyAlignment="1">
      <alignment horizontal="left" vertical="center"/>
    </xf>
    <xf numFmtId="49" fontId="0" fillId="3" borderId="3" xfId="0" applyNumberFormat="1" applyFill="1" applyBorder="1" applyAlignment="1">
      <alignment horizontal="center" vertical="center"/>
    </xf>
    <xf numFmtId="49" fontId="0" fillId="3" borderId="4" xfId="0" applyNumberFormat="1" applyFill="1" applyBorder="1" applyAlignment="1">
      <alignment horizontal="center" vertical="center"/>
    </xf>
    <xf numFmtId="0" fontId="2" fillId="2" borderId="5" xfId="0" applyFont="1" applyFill="1" applyBorder="1" applyAlignment="1">
      <alignment horizontal="left" vertical="center"/>
    </xf>
    <xf numFmtId="0" fontId="2" fillId="2" borderId="7" xfId="0" applyFont="1" applyFill="1" applyBorder="1" applyAlignment="1">
      <alignment horizontal="left" vertical="center"/>
    </xf>
    <xf numFmtId="165" fontId="0" fillId="4" borderId="8" xfId="0" applyNumberFormat="1" applyFill="1" applyBorder="1" applyAlignment="1">
      <alignment horizontal="center" vertical="center"/>
    </xf>
    <xf numFmtId="49" fontId="0" fillId="4" borderId="8" xfId="0" applyNumberFormat="1" applyFill="1" applyBorder="1" applyAlignment="1">
      <alignment horizontal="center" vertical="center"/>
    </xf>
    <xf numFmtId="49" fontId="0" fillId="4" borderId="9" xfId="0" applyNumberFormat="1" applyFill="1" applyBorder="1" applyAlignment="1">
      <alignment vertical="center"/>
    </xf>
    <xf numFmtId="49" fontId="0" fillId="3" borderId="9" xfId="0" applyNumberFormat="1" applyFill="1" applyBorder="1" applyAlignment="1">
      <alignment horizontal="left" vertical="center"/>
    </xf>
    <xf numFmtId="49" fontId="0" fillId="3" borderId="8" xfId="0" applyNumberFormat="1" applyFill="1" applyBorder="1" applyAlignment="1">
      <alignment horizontal="center" vertical="center"/>
    </xf>
    <xf numFmtId="0" fontId="2" fillId="0" borderId="12" xfId="0" applyFont="1" applyBorder="1" applyAlignment="1">
      <alignment horizontal="center" vertical="center"/>
    </xf>
    <xf numFmtId="0" fontId="2" fillId="2" borderId="13" xfId="0" applyFont="1" applyFill="1" applyBorder="1" applyAlignment="1">
      <alignment horizontal="left" vertical="center" wrapText="1"/>
    </xf>
    <xf numFmtId="9" fontId="0" fillId="4" borderId="14" xfId="0" applyNumberFormat="1" applyFill="1" applyBorder="1" applyAlignment="1">
      <alignment horizontal="center" vertical="center"/>
    </xf>
    <xf numFmtId="10" fontId="0" fillId="4" borderId="17" xfId="2" applyNumberFormat="1" applyFont="1" applyFill="1" applyBorder="1" applyAlignment="1" applyProtection="1">
      <alignment horizontal="center" vertical="center"/>
    </xf>
    <xf numFmtId="0" fontId="2" fillId="3" borderId="18" xfId="0" applyFont="1" applyFill="1" applyBorder="1" applyAlignment="1">
      <alignment horizontal="center" vertical="center"/>
    </xf>
    <xf numFmtId="0" fontId="2" fillId="2" borderId="19" xfId="0" applyFont="1" applyFill="1" applyBorder="1" applyAlignment="1">
      <alignment horizontal="left" vertical="center" wrapText="1"/>
    </xf>
    <xf numFmtId="9" fontId="0" fillId="4" borderId="20" xfId="0" applyNumberFormat="1" applyFill="1" applyBorder="1" applyAlignment="1">
      <alignment horizontal="center" vertical="center"/>
    </xf>
    <xf numFmtId="166" fontId="0" fillId="0" borderId="0" xfId="0" applyNumberFormat="1"/>
    <xf numFmtId="9" fontId="0" fillId="2" borderId="0" xfId="2" applyFont="1" applyFill="1" applyBorder="1" applyAlignment="1" applyProtection="1"/>
    <xf numFmtId="9" fontId="0" fillId="0" borderId="0" xfId="2" applyFont="1" applyBorder="1" applyAlignment="1" applyProtection="1"/>
    <xf numFmtId="0" fontId="2" fillId="6" borderId="22" xfId="0" applyFont="1" applyFill="1" applyBorder="1" applyAlignment="1">
      <alignment horizontal="center" vertical="center" wrapText="1"/>
    </xf>
    <xf numFmtId="0" fontId="0" fillId="3" borderId="22" xfId="0" applyFont="1" applyFill="1" applyBorder="1" applyAlignment="1">
      <alignment horizontal="center"/>
    </xf>
    <xf numFmtId="167" fontId="2" fillId="7" borderId="22" xfId="1" applyFont="1" applyFill="1" applyBorder="1" applyAlignment="1" applyProtection="1">
      <alignment horizontal="right" vertical="center"/>
    </xf>
    <xf numFmtId="0" fontId="2" fillId="6" borderId="7" xfId="0" applyFont="1" applyFill="1" applyBorder="1" applyAlignment="1">
      <alignment horizontal="center" vertical="center" wrapText="1"/>
    </xf>
    <xf numFmtId="0" fontId="2" fillId="0" borderId="0" xfId="0" applyFont="1" applyAlignment="1">
      <alignment vertical="top" wrapText="1"/>
    </xf>
    <xf numFmtId="49" fontId="0" fillId="3" borderId="23" xfId="0" applyNumberFormat="1" applyFill="1" applyBorder="1" applyAlignment="1">
      <alignment horizontal="center" vertical="center"/>
    </xf>
    <xf numFmtId="49" fontId="0" fillId="3" borderId="23" xfId="0" applyNumberFormat="1" applyFill="1" applyBorder="1" applyAlignment="1">
      <alignment horizontal="left" vertical="center"/>
    </xf>
    <xf numFmtId="49" fontId="0" fillId="3" borderId="24" xfId="0" applyNumberFormat="1" applyFill="1" applyBorder="1" applyAlignment="1">
      <alignment horizontal="center" vertical="center"/>
    </xf>
    <xf numFmtId="168" fontId="0" fillId="3" borderId="23" xfId="0" applyNumberFormat="1" applyFill="1" applyBorder="1" applyAlignment="1">
      <alignment horizontal="right" vertical="center"/>
    </xf>
    <xf numFmtId="168" fontId="0" fillId="3" borderId="25" xfId="3" applyNumberFormat="1" applyFont="1" applyFill="1" applyBorder="1" applyAlignment="1" applyProtection="1">
      <alignment horizontal="right" vertical="center"/>
    </xf>
    <xf numFmtId="10" fontId="0" fillId="3" borderId="24" xfId="2" applyNumberFormat="1" applyFont="1" applyFill="1" applyBorder="1" applyAlignment="1" applyProtection="1">
      <alignment horizontal="right" vertical="center"/>
    </xf>
    <xf numFmtId="4" fontId="0" fillId="5" borderId="26" xfId="3" applyNumberFormat="1" applyFont="1" applyFill="1" applyBorder="1" applyAlignment="1" applyProtection="1">
      <alignment horizontal="right" vertical="center"/>
    </xf>
    <xf numFmtId="4" fontId="0" fillId="5" borderId="23" xfId="3" applyNumberFormat="1" applyFont="1" applyFill="1" applyBorder="1" applyAlignment="1" applyProtection="1">
      <alignment horizontal="right" vertical="center"/>
    </xf>
    <xf numFmtId="4" fontId="0" fillId="5" borderId="24" xfId="3" applyNumberFormat="1" applyFont="1" applyFill="1" applyBorder="1" applyAlignment="1" applyProtection="1">
      <alignment horizontal="right" vertical="center"/>
    </xf>
    <xf numFmtId="168" fontId="0" fillId="3" borderId="24" xfId="0" applyNumberFormat="1" applyFill="1" applyBorder="1" applyAlignment="1">
      <alignment horizontal="right" vertical="center"/>
    </xf>
    <xf numFmtId="4" fontId="0" fillId="5" borderId="27" xfId="3" applyNumberFormat="1" applyFont="1" applyFill="1" applyBorder="1" applyAlignment="1" applyProtection="1">
      <alignment horizontal="right" vertical="center"/>
    </xf>
    <xf numFmtId="10" fontId="7" fillId="7" borderId="29" xfId="2" applyNumberFormat="1" applyFont="1" applyFill="1" applyBorder="1" applyAlignment="1" applyProtection="1">
      <alignment horizontal="center"/>
    </xf>
    <xf numFmtId="10" fontId="0" fillId="4" borderId="8" xfId="2" applyNumberFormat="1" applyFont="1" applyFill="1" applyBorder="1" applyAlignment="1" applyProtection="1">
      <alignment horizontal="center" vertical="center"/>
    </xf>
    <xf numFmtId="0" fontId="8" fillId="0" borderId="0" xfId="0" applyFont="1"/>
    <xf numFmtId="49" fontId="0" fillId="3" borderId="23" xfId="0" applyNumberFormat="1" applyFill="1" applyBorder="1" applyAlignment="1">
      <alignment horizontal="left" vertical="center" wrapText="1"/>
    </xf>
    <xf numFmtId="49" fontId="0" fillId="3" borderId="24" xfId="0" applyNumberFormat="1" applyFill="1" applyBorder="1" applyAlignment="1">
      <alignment horizontal="center" vertical="center" wrapText="1"/>
    </xf>
    <xf numFmtId="0" fontId="2" fillId="2" borderId="15" xfId="0" applyFont="1" applyFill="1" applyBorder="1" applyAlignment="1">
      <alignment horizontal="left" vertical="center"/>
    </xf>
    <xf numFmtId="10" fontId="0" fillId="4" borderId="17" xfId="2" applyNumberFormat="1" applyFont="1" applyFill="1" applyBorder="1" applyAlignment="1" applyProtection="1">
      <alignment horizontal="center" vertical="center"/>
    </xf>
    <xf numFmtId="0" fontId="3" fillId="6" borderId="21" xfId="0" applyFont="1" applyFill="1" applyBorder="1" applyAlignment="1">
      <alignment horizontal="center" vertical="center"/>
    </xf>
    <xf numFmtId="0" fontId="4" fillId="3" borderId="21" xfId="0" applyFont="1" applyFill="1" applyBorder="1" applyAlignment="1">
      <alignment horizontal="center"/>
    </xf>
    <xf numFmtId="0" fontId="4" fillId="4" borderId="21" xfId="0" applyFont="1" applyFill="1" applyBorder="1" applyAlignment="1">
      <alignment horizontal="center"/>
    </xf>
    <xf numFmtId="0" fontId="4" fillId="5" borderId="21" xfId="0" applyFont="1" applyFill="1" applyBorder="1" applyAlignment="1">
      <alignment horizontal="center"/>
    </xf>
    <xf numFmtId="0" fontId="1" fillId="0" borderId="1" xfId="0" applyFont="1" applyBorder="1" applyAlignment="1">
      <alignment horizontal="center" vertical="center"/>
    </xf>
    <xf numFmtId="49" fontId="0" fillId="3" borderId="6" xfId="0" applyNumberFormat="1" applyFill="1" applyBorder="1" applyAlignment="1">
      <alignment horizontal="center" vertical="center"/>
    </xf>
    <xf numFmtId="49" fontId="0" fillId="3" borderId="6" xfId="0" applyNumberFormat="1" applyFill="1" applyBorder="1" applyAlignment="1">
      <alignment horizontal="left" vertical="center"/>
    </xf>
    <xf numFmtId="0" fontId="0" fillId="4" borderId="6" xfId="0" applyFill="1" applyBorder="1" applyAlignment="1">
      <alignment horizontal="center" vertical="center"/>
    </xf>
    <xf numFmtId="0" fontId="2" fillId="2" borderId="10" xfId="0" applyFont="1" applyFill="1" applyBorder="1" applyAlignment="1">
      <alignment horizontal="left" vertical="center" wrapText="1"/>
    </xf>
    <xf numFmtId="165" fontId="2" fillId="3" borderId="11" xfId="0" applyNumberFormat="1" applyFont="1" applyFill="1" applyBorder="1" applyAlignment="1">
      <alignment horizontal="center" vertical="center"/>
    </xf>
    <xf numFmtId="10" fontId="0" fillId="5" borderId="16" xfId="2" applyNumberFormat="1" applyFont="1" applyFill="1" applyBorder="1" applyAlignment="1" applyProtection="1">
      <alignment horizontal="center" vertical="center"/>
    </xf>
    <xf numFmtId="0" fontId="6" fillId="7" borderId="28" xfId="0" applyFont="1" applyFill="1" applyBorder="1" applyAlignment="1">
      <alignment horizontal="left"/>
    </xf>
    <xf numFmtId="0" fontId="2" fillId="7" borderId="30" xfId="0" applyFont="1" applyFill="1" applyBorder="1" applyAlignment="1">
      <alignment horizontal="center" vertical="center"/>
    </xf>
    <xf numFmtId="0" fontId="0" fillId="0" borderId="5" xfId="0" applyFont="1" applyBorder="1" applyAlignment="1">
      <alignment horizontal="center"/>
    </xf>
    <xf numFmtId="0" fontId="0" fillId="4" borderId="31" xfId="0" applyFont="1" applyFill="1" applyBorder="1" applyAlignment="1">
      <alignment horizontal="center" vertical="center" wrapText="1"/>
    </xf>
    <xf numFmtId="0" fontId="0" fillId="0" borderId="10" xfId="0" applyFont="1" applyBorder="1" applyAlignment="1">
      <alignment horizontal="center"/>
    </xf>
  </cellXfs>
  <cellStyles count="4">
    <cellStyle name="Moeda" xfId="1" builtinId="4"/>
    <cellStyle name="Moeda 2" xfId="3" xr:uid="{00000000-0005-0000-0000-000006000000}"/>
    <cellStyle name="Normal" xfId="0" builtinId="0"/>
    <cellStyle name="Porcentagem" xfId="2" builtinId="5"/>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9C9C9"/>
      <rgbColor rgb="FF808080"/>
      <rgbColor rgb="FF9999FF"/>
      <rgbColor rgb="FF993366"/>
      <rgbColor rgb="FFF2F2F2"/>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B0F0"/>
      <rgbColor rgb="FFCCFFFF"/>
      <rgbColor rgb="FFC5E0B4"/>
      <rgbColor rgb="FFFFFF96"/>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o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S97"/>
  <sheetViews>
    <sheetView showGridLines="0" tabSelected="1" topLeftCell="D1" zoomScale="90" zoomScaleNormal="90" workbookViewId="0">
      <pane ySplit="14" topLeftCell="A19" activePane="bottomLeft" state="frozen"/>
      <selection pane="bottomLeft" activeCell="I11" sqref="I11"/>
    </sheetView>
  </sheetViews>
  <sheetFormatPr defaultColWidth="8.5546875" defaultRowHeight="14.4" x14ac:dyDescent="0.3"/>
  <cols>
    <col min="1" max="1" width="2.44140625" customWidth="1"/>
    <col min="2" max="2" width="18.5546875" customWidth="1"/>
    <col min="3" max="3" width="12.88671875" style="1" customWidth="1"/>
    <col min="4" max="4" width="21.44140625" style="1" customWidth="1"/>
    <col min="5" max="5" width="64.33203125" style="1" customWidth="1"/>
    <col min="6" max="6" width="12.88671875" style="1" customWidth="1"/>
    <col min="7" max="7" width="14.33203125" style="1" customWidth="1"/>
    <col min="8" max="8" width="18.5546875" style="1" customWidth="1"/>
    <col min="9" max="9" width="19.109375" style="1" customWidth="1"/>
    <col min="10" max="12" width="18.5546875" style="1" customWidth="1"/>
    <col min="13" max="13" width="9.5546875" style="1" customWidth="1"/>
    <col min="14" max="14" width="29.109375" style="1" customWidth="1"/>
    <col min="15" max="15" width="8.109375" style="1" customWidth="1"/>
    <col min="16" max="16" width="13" style="1" customWidth="1"/>
    <col min="17" max="17" width="13.44140625" style="1" customWidth="1"/>
    <col min="18" max="18" width="13.6640625" style="1" customWidth="1"/>
    <col min="19" max="19" width="14.44140625" style="1" customWidth="1"/>
    <col min="20" max="20" width="10.88671875" customWidth="1"/>
    <col min="21" max="21" width="11.5546875" customWidth="1"/>
    <col min="22" max="22" width="14" customWidth="1"/>
    <col min="23" max="23" width="9.109375" customWidth="1"/>
    <col min="25" max="25" width="12.44140625" customWidth="1"/>
  </cols>
  <sheetData>
    <row r="1" spans="1:45" x14ac:dyDescent="0.3">
      <c r="R1" s="2"/>
      <c r="S1" s="3"/>
      <c r="T1" s="3"/>
      <c r="U1" s="3"/>
      <c r="V1" s="3"/>
      <c r="W1" s="3"/>
      <c r="X1" s="3"/>
      <c r="Y1" s="3"/>
      <c r="Z1" s="3"/>
      <c r="AA1" s="3"/>
      <c r="AB1" s="3"/>
      <c r="AC1" s="3"/>
      <c r="AD1" s="3"/>
      <c r="AE1" s="3"/>
      <c r="AF1" s="3"/>
      <c r="AG1" s="3"/>
      <c r="AH1" s="3"/>
      <c r="AI1" s="3"/>
      <c r="AJ1" s="3"/>
      <c r="AK1" s="2"/>
      <c r="AL1" s="2"/>
      <c r="AM1" s="2"/>
      <c r="AN1" s="2"/>
      <c r="AO1" s="2"/>
      <c r="AP1" s="2"/>
      <c r="AQ1" s="2"/>
    </row>
    <row r="2" spans="1:45" ht="21" x14ac:dyDescent="0.3">
      <c r="B2" s="51" t="s">
        <v>0</v>
      </c>
      <c r="C2" s="51"/>
      <c r="D2" s="51"/>
      <c r="E2" s="51"/>
      <c r="F2" s="51"/>
      <c r="G2" s="4" t="s">
        <v>1</v>
      </c>
      <c r="H2" s="5" t="s">
        <v>179</v>
      </c>
      <c r="I2" s="4" t="s">
        <v>2</v>
      </c>
      <c r="J2" s="6" t="s">
        <v>185</v>
      </c>
      <c r="K2" s="3"/>
      <c r="W2" s="2"/>
      <c r="X2" s="2"/>
    </row>
    <row r="3" spans="1:45" x14ac:dyDescent="0.3">
      <c r="B3" s="7" t="s">
        <v>3</v>
      </c>
      <c r="C3" s="52" t="s">
        <v>178</v>
      </c>
      <c r="D3" s="52"/>
      <c r="E3" s="52"/>
      <c r="F3" s="52"/>
      <c r="G3" s="52"/>
      <c r="H3" s="52"/>
      <c r="I3" s="8" t="s">
        <v>4</v>
      </c>
      <c r="J3" s="9">
        <v>45916</v>
      </c>
      <c r="K3" s="3"/>
      <c r="X3" s="2"/>
    </row>
    <row r="4" spans="1:45" x14ac:dyDescent="0.3">
      <c r="B4" s="7" t="s">
        <v>5</v>
      </c>
      <c r="C4" s="53" t="s">
        <v>182</v>
      </c>
      <c r="D4" s="53"/>
      <c r="E4" s="53"/>
      <c r="F4" s="53"/>
      <c r="G4" s="53"/>
      <c r="H4" s="53"/>
      <c r="I4" s="8" t="s">
        <v>6</v>
      </c>
      <c r="J4" s="10"/>
      <c r="K4" s="3"/>
      <c r="X4" s="2"/>
    </row>
    <row r="5" spans="1:45" x14ac:dyDescent="0.3">
      <c r="B5" s="7" t="s">
        <v>7</v>
      </c>
      <c r="C5" s="11" t="s">
        <v>183</v>
      </c>
      <c r="D5" s="8" t="s">
        <v>8</v>
      </c>
      <c r="E5" s="54" t="s">
        <v>184</v>
      </c>
      <c r="F5" s="54"/>
      <c r="G5" s="8" t="s">
        <v>9</v>
      </c>
      <c r="H5" s="12" t="s">
        <v>180</v>
      </c>
      <c r="I5" s="8" t="s">
        <v>10</v>
      </c>
      <c r="J5" s="13" t="s">
        <v>181</v>
      </c>
    </row>
    <row r="6" spans="1:45" ht="15" customHeight="1" x14ac:dyDescent="0.3">
      <c r="B6" s="55" t="s">
        <v>11</v>
      </c>
      <c r="C6" s="56">
        <v>45916</v>
      </c>
      <c r="D6" s="14" t="s">
        <v>12</v>
      </c>
      <c r="E6" s="15" t="s">
        <v>13</v>
      </c>
      <c r="F6" s="16"/>
      <c r="G6" s="45" t="s">
        <v>14</v>
      </c>
      <c r="H6" s="57">
        <f>'Detalhamento do BDI'!F2</f>
        <v>0.2823</v>
      </c>
      <c r="I6" s="45" t="s">
        <v>15</v>
      </c>
      <c r="J6" s="46"/>
    </row>
    <row r="7" spans="1:45" x14ac:dyDescent="0.3">
      <c r="B7" s="55"/>
      <c r="C7" s="56"/>
      <c r="D7" s="18"/>
      <c r="E7" s="19" t="s">
        <v>16</v>
      </c>
      <c r="F7" s="20"/>
      <c r="G7" s="45"/>
      <c r="H7" s="57"/>
      <c r="I7" s="45"/>
      <c r="J7" s="46"/>
    </row>
    <row r="9" spans="1:45" ht="15" customHeight="1" x14ac:dyDescent="0.3">
      <c r="B9" s="47" t="s">
        <v>17</v>
      </c>
      <c r="C9" s="48" t="s">
        <v>18</v>
      </c>
      <c r="D9" s="48"/>
    </row>
    <row r="10" spans="1:45" ht="15.75" customHeight="1" x14ac:dyDescent="0.3">
      <c r="B10" s="47"/>
      <c r="C10" s="49" t="s">
        <v>19</v>
      </c>
      <c r="D10" s="49"/>
    </row>
    <row r="11" spans="1:45" x14ac:dyDescent="0.3">
      <c r="B11" s="47"/>
      <c r="C11" s="50" t="s">
        <v>20</v>
      </c>
      <c r="D11" s="50"/>
      <c r="K11" s="21"/>
      <c r="AR11" s="22"/>
      <c r="AS11" s="23"/>
    </row>
    <row r="12" spans="1:45" x14ac:dyDescent="0.3">
      <c r="H12" s="24" t="s">
        <v>21</v>
      </c>
      <c r="L12" s="24" t="s">
        <v>22</v>
      </c>
    </row>
    <row r="13" spans="1:45" x14ac:dyDescent="0.3">
      <c r="H13" s="25" t="s">
        <v>23</v>
      </c>
      <c r="L13" s="26">
        <f>SUM(L15:L95)</f>
        <v>677046.8472529999</v>
      </c>
    </row>
    <row r="14" spans="1:45" ht="37.5" customHeight="1" thickBot="1" x14ac:dyDescent="0.35">
      <c r="A14" s="2"/>
      <c r="B14" s="24" t="s">
        <v>24</v>
      </c>
      <c r="C14" s="24" t="s">
        <v>25</v>
      </c>
      <c r="D14" s="24" t="s">
        <v>26</v>
      </c>
      <c r="E14" s="27" t="s">
        <v>27</v>
      </c>
      <c r="F14" s="24" t="s">
        <v>28</v>
      </c>
      <c r="G14" s="24" t="s">
        <v>29</v>
      </c>
      <c r="H14" s="24" t="s">
        <v>30</v>
      </c>
      <c r="I14" s="24" t="s">
        <v>31</v>
      </c>
      <c r="J14" s="24" t="s">
        <v>32</v>
      </c>
      <c r="K14" s="27" t="s">
        <v>33</v>
      </c>
      <c r="L14" s="24" t="s">
        <v>34</v>
      </c>
      <c r="X14" s="28"/>
    </row>
    <row r="15" spans="1:45" ht="28.8" x14ac:dyDescent="0.3">
      <c r="A15" s="2"/>
      <c r="B15" s="29" t="s">
        <v>45</v>
      </c>
      <c r="C15" s="29" t="s">
        <v>100</v>
      </c>
      <c r="D15" s="29" t="s">
        <v>98</v>
      </c>
      <c r="E15" s="43" t="s">
        <v>125</v>
      </c>
      <c r="F15" s="44" t="s">
        <v>173</v>
      </c>
      <c r="G15" s="32">
        <v>4.5</v>
      </c>
      <c r="H15" s="33">
        <v>501.89</v>
      </c>
      <c r="I15" s="34">
        <v>0.2823</v>
      </c>
      <c r="J15" s="35">
        <f t="shared" ref="J15:J16" si="0">IF(LEFT($H$13,5)="CUSTO",H15,H15/(1+I15))</f>
        <v>501.89</v>
      </c>
      <c r="K15" s="36">
        <f t="shared" ref="K15:K16" si="1">J15*(1+I15)</f>
        <v>643.57354699999996</v>
      </c>
      <c r="L15" s="37">
        <f t="shared" ref="L15:L16" si="2">K15*G15</f>
        <v>2896.0809614999998</v>
      </c>
    </row>
    <row r="16" spans="1:45" ht="28.8" x14ac:dyDescent="0.3">
      <c r="A16" s="2"/>
      <c r="B16" s="29" t="s">
        <v>46</v>
      </c>
      <c r="C16" s="29" t="s">
        <v>101</v>
      </c>
      <c r="D16" s="29" t="s">
        <v>99</v>
      </c>
      <c r="E16" s="43" t="s">
        <v>126</v>
      </c>
      <c r="F16" s="44" t="s">
        <v>174</v>
      </c>
      <c r="G16" s="32">
        <v>18</v>
      </c>
      <c r="H16" s="33">
        <v>83.86</v>
      </c>
      <c r="I16" s="34">
        <v>0.2823</v>
      </c>
      <c r="J16" s="35">
        <f t="shared" si="0"/>
        <v>83.86</v>
      </c>
      <c r="K16" s="36">
        <f t="shared" si="1"/>
        <v>107.53367799999999</v>
      </c>
      <c r="L16" s="37">
        <f t="shared" si="2"/>
        <v>1935.6062039999999</v>
      </c>
    </row>
    <row r="17" spans="1:12" ht="28.8" x14ac:dyDescent="0.3">
      <c r="A17" s="2"/>
      <c r="B17" s="29" t="s">
        <v>47</v>
      </c>
      <c r="C17" s="29" t="s">
        <v>102</v>
      </c>
      <c r="D17" s="29" t="s">
        <v>98</v>
      </c>
      <c r="E17" s="43" t="s">
        <v>127</v>
      </c>
      <c r="F17" s="44" t="s">
        <v>175</v>
      </c>
      <c r="G17" s="32">
        <v>1.01</v>
      </c>
      <c r="H17" s="33">
        <v>110.7</v>
      </c>
      <c r="I17" s="34">
        <v>0.2823</v>
      </c>
      <c r="J17" s="35">
        <f t="shared" ref="J17:J48" si="3">IF(LEFT($H$13,5)="CUSTO",H17,H17/(1+I17))</f>
        <v>110.7</v>
      </c>
      <c r="K17" s="36">
        <f t="shared" ref="K17:K48" si="4">J17*(1+I17)</f>
        <v>141.95061000000001</v>
      </c>
      <c r="L17" s="37">
        <f t="shared" ref="L17:L48" si="5">K17*G17</f>
        <v>143.37011610000002</v>
      </c>
    </row>
    <row r="18" spans="1:12" ht="28.8" x14ac:dyDescent="0.3">
      <c r="A18" s="2"/>
      <c r="B18" s="29" t="s">
        <v>48</v>
      </c>
      <c r="C18" s="29" t="s">
        <v>103</v>
      </c>
      <c r="D18" s="29" t="s">
        <v>98</v>
      </c>
      <c r="E18" s="43" t="s">
        <v>128</v>
      </c>
      <c r="F18" s="44" t="s">
        <v>175</v>
      </c>
      <c r="G18" s="32">
        <v>7.15</v>
      </c>
      <c r="H18" s="33">
        <v>102.24</v>
      </c>
      <c r="I18" s="34">
        <v>0.2823</v>
      </c>
      <c r="J18" s="35">
        <f t="shared" si="3"/>
        <v>102.24</v>
      </c>
      <c r="K18" s="36">
        <f t="shared" si="4"/>
        <v>131.102352</v>
      </c>
      <c r="L18" s="37">
        <f t="shared" si="5"/>
        <v>937.38181680000002</v>
      </c>
    </row>
    <row r="19" spans="1:12" ht="28.8" x14ac:dyDescent="0.3">
      <c r="A19" s="2"/>
      <c r="B19" s="29" t="s">
        <v>49</v>
      </c>
      <c r="C19" s="29" t="s">
        <v>104</v>
      </c>
      <c r="D19" s="29" t="s">
        <v>98</v>
      </c>
      <c r="E19" s="43" t="s">
        <v>129</v>
      </c>
      <c r="F19" s="44" t="s">
        <v>175</v>
      </c>
      <c r="G19" s="32">
        <v>5.63</v>
      </c>
      <c r="H19" s="33">
        <v>93.01</v>
      </c>
      <c r="I19" s="34">
        <v>0.2823</v>
      </c>
      <c r="J19" s="35">
        <f t="shared" si="3"/>
        <v>93.01</v>
      </c>
      <c r="K19" s="36">
        <f t="shared" si="4"/>
        <v>119.26672300000001</v>
      </c>
      <c r="L19" s="37">
        <f t="shared" si="5"/>
        <v>671.47165049000012</v>
      </c>
    </row>
    <row r="20" spans="1:12" ht="28.8" x14ac:dyDescent="0.3">
      <c r="A20" s="2"/>
      <c r="B20" s="29" t="s">
        <v>49</v>
      </c>
      <c r="C20" s="29" t="s">
        <v>105</v>
      </c>
      <c r="D20" s="29" t="s">
        <v>98</v>
      </c>
      <c r="E20" s="43" t="s">
        <v>130</v>
      </c>
      <c r="F20" s="44" t="s">
        <v>173</v>
      </c>
      <c r="G20" s="32">
        <v>20.84</v>
      </c>
      <c r="H20" s="33">
        <v>6.37</v>
      </c>
      <c r="I20" s="34">
        <v>0.2823</v>
      </c>
      <c r="J20" s="35">
        <f t="shared" si="3"/>
        <v>6.37</v>
      </c>
      <c r="K20" s="36">
        <f t="shared" si="4"/>
        <v>8.1682509999999997</v>
      </c>
      <c r="L20" s="37">
        <f t="shared" si="5"/>
        <v>170.22635083999998</v>
      </c>
    </row>
    <row r="21" spans="1:12" ht="28.8" x14ac:dyDescent="0.3">
      <c r="A21" s="2"/>
      <c r="B21" s="29" t="s">
        <v>50</v>
      </c>
      <c r="C21" s="29" t="s">
        <v>106</v>
      </c>
      <c r="D21" s="29" t="s">
        <v>98</v>
      </c>
      <c r="E21" s="43" t="s">
        <v>131</v>
      </c>
      <c r="F21" s="44" t="s">
        <v>175</v>
      </c>
      <c r="G21" s="32">
        <v>0.23</v>
      </c>
      <c r="H21" s="33">
        <v>810.58</v>
      </c>
      <c r="I21" s="34">
        <v>0.2823</v>
      </c>
      <c r="J21" s="35">
        <f t="shared" si="3"/>
        <v>810.58</v>
      </c>
      <c r="K21" s="36">
        <f t="shared" si="4"/>
        <v>1039.4067340000001</v>
      </c>
      <c r="L21" s="37">
        <f t="shared" si="5"/>
        <v>239.06354882000005</v>
      </c>
    </row>
    <row r="22" spans="1:12" ht="28.8" x14ac:dyDescent="0.3">
      <c r="A22" s="2"/>
      <c r="B22" s="29" t="s">
        <v>51</v>
      </c>
      <c r="C22" s="29" t="s">
        <v>107</v>
      </c>
      <c r="D22" s="29" t="s">
        <v>98</v>
      </c>
      <c r="E22" s="43" t="s">
        <v>132</v>
      </c>
      <c r="F22" s="44" t="s">
        <v>176</v>
      </c>
      <c r="G22" s="32">
        <v>312.47500000000002</v>
      </c>
      <c r="H22" s="33">
        <v>13.56</v>
      </c>
      <c r="I22" s="34">
        <v>0.2823</v>
      </c>
      <c r="J22" s="35">
        <f t="shared" si="3"/>
        <v>13.56</v>
      </c>
      <c r="K22" s="36">
        <f t="shared" si="4"/>
        <v>17.387988</v>
      </c>
      <c r="L22" s="37">
        <f t="shared" si="5"/>
        <v>5433.3115503000008</v>
      </c>
    </row>
    <row r="23" spans="1:12" ht="43.2" x14ac:dyDescent="0.3">
      <c r="A23" s="2"/>
      <c r="B23" s="29" t="s">
        <v>52</v>
      </c>
      <c r="C23" s="29" t="s">
        <v>108</v>
      </c>
      <c r="D23" s="29" t="s">
        <v>98</v>
      </c>
      <c r="E23" s="43" t="s">
        <v>133</v>
      </c>
      <c r="F23" s="44" t="s">
        <v>175</v>
      </c>
      <c r="G23" s="32">
        <v>5.4</v>
      </c>
      <c r="H23" s="33">
        <v>787.01</v>
      </c>
      <c r="I23" s="34">
        <v>0.2823</v>
      </c>
      <c r="J23" s="35">
        <f t="shared" si="3"/>
        <v>787.01</v>
      </c>
      <c r="K23" s="36">
        <f t="shared" si="4"/>
        <v>1009.182923</v>
      </c>
      <c r="L23" s="37">
        <f t="shared" si="5"/>
        <v>5449.5877842</v>
      </c>
    </row>
    <row r="24" spans="1:12" ht="28.8" x14ac:dyDescent="0.3">
      <c r="A24" s="2"/>
      <c r="B24" s="29" t="s">
        <v>53</v>
      </c>
      <c r="C24" s="29" t="s">
        <v>109</v>
      </c>
      <c r="D24" s="29" t="s">
        <v>98</v>
      </c>
      <c r="E24" s="43" t="s">
        <v>134</v>
      </c>
      <c r="F24" s="44" t="s">
        <v>177</v>
      </c>
      <c r="G24" s="32">
        <v>27</v>
      </c>
      <c r="H24" s="33">
        <v>87.94</v>
      </c>
      <c r="I24" s="34">
        <v>0.2823</v>
      </c>
      <c r="J24" s="35">
        <f t="shared" si="3"/>
        <v>87.94</v>
      </c>
      <c r="K24" s="36">
        <f t="shared" si="4"/>
        <v>112.765462</v>
      </c>
      <c r="L24" s="37">
        <f t="shared" si="5"/>
        <v>3044.6674739999999</v>
      </c>
    </row>
    <row r="25" spans="1:12" ht="43.2" x14ac:dyDescent="0.3">
      <c r="A25" s="2"/>
      <c r="B25" s="29" t="s">
        <v>54</v>
      </c>
      <c r="C25" s="29" t="s">
        <v>110</v>
      </c>
      <c r="D25" s="29" t="s">
        <v>98</v>
      </c>
      <c r="E25" s="43" t="s">
        <v>135</v>
      </c>
      <c r="F25" s="44" t="s">
        <v>173</v>
      </c>
      <c r="G25" s="32">
        <v>43.2</v>
      </c>
      <c r="H25" s="33">
        <v>78.13</v>
      </c>
      <c r="I25" s="34">
        <v>0.2823</v>
      </c>
      <c r="J25" s="35">
        <f t="shared" si="3"/>
        <v>78.13</v>
      </c>
      <c r="K25" s="36">
        <f t="shared" si="4"/>
        <v>100.186099</v>
      </c>
      <c r="L25" s="37">
        <f t="shared" si="5"/>
        <v>4328.0394768000006</v>
      </c>
    </row>
    <row r="26" spans="1:12" ht="28.8" x14ac:dyDescent="0.3">
      <c r="A26" s="2"/>
      <c r="B26" s="29" t="s">
        <v>55</v>
      </c>
      <c r="C26" s="29" t="s">
        <v>106</v>
      </c>
      <c r="D26" s="29" t="s">
        <v>98</v>
      </c>
      <c r="E26" s="43" t="s">
        <v>131</v>
      </c>
      <c r="F26" s="44" t="s">
        <v>175</v>
      </c>
      <c r="G26" s="32">
        <v>0.82</v>
      </c>
      <c r="H26" s="33">
        <v>810.58</v>
      </c>
      <c r="I26" s="34">
        <v>0.2823</v>
      </c>
      <c r="J26" s="35">
        <f t="shared" si="3"/>
        <v>810.58</v>
      </c>
      <c r="K26" s="36">
        <f t="shared" si="4"/>
        <v>1039.4067340000001</v>
      </c>
      <c r="L26" s="37">
        <f t="shared" si="5"/>
        <v>852.31352188000005</v>
      </c>
    </row>
    <row r="27" spans="1:12" ht="28.8" x14ac:dyDescent="0.3">
      <c r="A27" s="2"/>
      <c r="B27" s="29" t="s">
        <v>56</v>
      </c>
      <c r="C27" s="29" t="s">
        <v>107</v>
      </c>
      <c r="D27" s="29" t="s">
        <v>98</v>
      </c>
      <c r="E27" s="43" t="s">
        <v>132</v>
      </c>
      <c r="F27" s="44" t="s">
        <v>176</v>
      </c>
      <c r="G27" s="32">
        <v>420.29</v>
      </c>
      <c r="H27" s="33">
        <v>13.56</v>
      </c>
      <c r="I27" s="34">
        <v>0.2823</v>
      </c>
      <c r="J27" s="35">
        <f t="shared" si="3"/>
        <v>13.56</v>
      </c>
      <c r="K27" s="36">
        <f t="shared" si="4"/>
        <v>17.387988</v>
      </c>
      <c r="L27" s="37">
        <f t="shared" si="5"/>
        <v>7307.9974765200004</v>
      </c>
    </row>
    <row r="28" spans="1:12" ht="28.8" x14ac:dyDescent="0.3">
      <c r="A28" s="2"/>
      <c r="B28" s="29" t="s">
        <v>57</v>
      </c>
      <c r="C28" s="29" t="s">
        <v>111</v>
      </c>
      <c r="D28" s="29" t="s">
        <v>98</v>
      </c>
      <c r="E28" s="43" t="s">
        <v>136</v>
      </c>
      <c r="F28" s="44" t="s">
        <v>173</v>
      </c>
      <c r="G28" s="32">
        <v>32.69</v>
      </c>
      <c r="H28" s="33">
        <v>67.819999999999993</v>
      </c>
      <c r="I28" s="34">
        <v>0.2823</v>
      </c>
      <c r="J28" s="35">
        <f t="shared" si="3"/>
        <v>67.819999999999993</v>
      </c>
      <c r="K28" s="36">
        <f t="shared" si="4"/>
        <v>86.965585999999988</v>
      </c>
      <c r="L28" s="37">
        <f t="shared" si="5"/>
        <v>2842.9050063399995</v>
      </c>
    </row>
    <row r="29" spans="1:12" ht="43.2" x14ac:dyDescent="0.3">
      <c r="A29" s="2"/>
      <c r="B29" s="29" t="s">
        <v>58</v>
      </c>
      <c r="C29" s="29" t="s">
        <v>108</v>
      </c>
      <c r="D29" s="29" t="s">
        <v>98</v>
      </c>
      <c r="E29" s="43" t="s">
        <v>133</v>
      </c>
      <c r="F29" s="44" t="s">
        <v>175</v>
      </c>
      <c r="G29" s="32">
        <v>4.9000000000000004</v>
      </c>
      <c r="H29" s="33">
        <v>787.01</v>
      </c>
      <c r="I29" s="34">
        <v>0.2823</v>
      </c>
      <c r="J29" s="35">
        <f t="shared" si="3"/>
        <v>787.01</v>
      </c>
      <c r="K29" s="36">
        <f t="shared" si="4"/>
        <v>1009.182923</v>
      </c>
      <c r="L29" s="37">
        <f t="shared" si="5"/>
        <v>4944.9963226999998</v>
      </c>
    </row>
    <row r="30" spans="1:12" ht="86.4" x14ac:dyDescent="0.3">
      <c r="A30" s="2"/>
      <c r="B30" s="29" t="s">
        <v>59</v>
      </c>
      <c r="C30" s="29" t="s">
        <v>112</v>
      </c>
      <c r="D30" s="29" t="s">
        <v>99</v>
      </c>
      <c r="E30" s="43" t="s">
        <v>137</v>
      </c>
      <c r="F30" s="44" t="s">
        <v>173</v>
      </c>
      <c r="G30" s="32">
        <v>527.15</v>
      </c>
      <c r="H30" s="33">
        <v>244.03</v>
      </c>
      <c r="I30" s="34">
        <v>0.2823</v>
      </c>
      <c r="J30" s="35">
        <f t="shared" si="3"/>
        <v>244.03</v>
      </c>
      <c r="K30" s="36">
        <f t="shared" si="4"/>
        <v>312.919669</v>
      </c>
      <c r="L30" s="37">
        <f t="shared" si="5"/>
        <v>164955.60351334998</v>
      </c>
    </row>
    <row r="31" spans="1:12" ht="28.8" x14ac:dyDescent="0.3">
      <c r="A31" s="2"/>
      <c r="B31" s="29" t="s">
        <v>60</v>
      </c>
      <c r="C31" s="29" t="s">
        <v>113</v>
      </c>
      <c r="D31" s="29" t="s">
        <v>98</v>
      </c>
      <c r="E31" s="43" t="s">
        <v>138</v>
      </c>
      <c r="F31" s="44" t="s">
        <v>173</v>
      </c>
      <c r="G31" s="32">
        <v>848.56</v>
      </c>
      <c r="H31" s="33">
        <v>64.209999999999994</v>
      </c>
      <c r="I31" s="34">
        <v>0.2823</v>
      </c>
      <c r="J31" s="35">
        <f t="shared" si="3"/>
        <v>64.209999999999994</v>
      </c>
      <c r="K31" s="36">
        <f t="shared" si="4"/>
        <v>82.336482999999987</v>
      </c>
      <c r="L31" s="37">
        <f t="shared" si="5"/>
        <v>69867.446014479981</v>
      </c>
    </row>
    <row r="32" spans="1:12" ht="28.8" x14ac:dyDescent="0.3">
      <c r="A32" s="2"/>
      <c r="B32" s="29" t="s">
        <v>61</v>
      </c>
      <c r="C32" s="29" t="s">
        <v>114</v>
      </c>
      <c r="D32" s="29" t="s">
        <v>98</v>
      </c>
      <c r="E32" s="43" t="s">
        <v>139</v>
      </c>
      <c r="F32" s="44" t="s">
        <v>177</v>
      </c>
      <c r="G32" s="32">
        <v>58.12</v>
      </c>
      <c r="H32" s="33">
        <v>97.94</v>
      </c>
      <c r="I32" s="34">
        <v>0.2823</v>
      </c>
      <c r="J32" s="35">
        <f t="shared" si="3"/>
        <v>97.94</v>
      </c>
      <c r="K32" s="36">
        <f t="shared" si="4"/>
        <v>125.58846199999999</v>
      </c>
      <c r="L32" s="37">
        <f t="shared" si="5"/>
        <v>7299.201411439999</v>
      </c>
    </row>
    <row r="33" spans="1:12" ht="28.8" x14ac:dyDescent="0.3">
      <c r="A33" s="2"/>
      <c r="B33" s="29" t="s">
        <v>62</v>
      </c>
      <c r="C33" s="29" t="s">
        <v>115</v>
      </c>
      <c r="D33" s="29" t="s">
        <v>98</v>
      </c>
      <c r="E33" s="43" t="s">
        <v>140</v>
      </c>
      <c r="F33" s="44" t="s">
        <v>177</v>
      </c>
      <c r="G33" s="32">
        <v>27.6</v>
      </c>
      <c r="H33" s="33">
        <v>48.28</v>
      </c>
      <c r="I33" s="34">
        <v>0.2823</v>
      </c>
      <c r="J33" s="35">
        <f t="shared" si="3"/>
        <v>48.28</v>
      </c>
      <c r="K33" s="36">
        <f t="shared" si="4"/>
        <v>61.909444000000001</v>
      </c>
      <c r="L33" s="37">
        <f t="shared" si="5"/>
        <v>1708.7006544000001</v>
      </c>
    </row>
    <row r="34" spans="1:12" x14ac:dyDescent="0.3">
      <c r="A34" s="2"/>
      <c r="B34" s="29" t="s">
        <v>63</v>
      </c>
      <c r="C34" s="29" t="s">
        <v>116</v>
      </c>
      <c r="D34" s="29" t="s">
        <v>99</v>
      </c>
      <c r="E34" s="43" t="s">
        <v>141</v>
      </c>
      <c r="F34" s="44" t="s">
        <v>174</v>
      </c>
      <c r="G34" s="32">
        <v>6</v>
      </c>
      <c r="H34" s="33">
        <v>54.19</v>
      </c>
      <c r="I34" s="34">
        <v>0.2823</v>
      </c>
      <c r="J34" s="35">
        <f t="shared" si="3"/>
        <v>54.19</v>
      </c>
      <c r="K34" s="36">
        <f t="shared" si="4"/>
        <v>69.487836999999999</v>
      </c>
      <c r="L34" s="37">
        <f t="shared" si="5"/>
        <v>416.92702199999997</v>
      </c>
    </row>
    <row r="35" spans="1:12" ht="28.8" x14ac:dyDescent="0.3">
      <c r="A35" s="2"/>
      <c r="B35" s="29" t="s">
        <v>64</v>
      </c>
      <c r="C35" s="29" t="s">
        <v>117</v>
      </c>
      <c r="D35" s="29" t="s">
        <v>98</v>
      </c>
      <c r="E35" s="43" t="s">
        <v>142</v>
      </c>
      <c r="F35" s="44" t="s">
        <v>174</v>
      </c>
      <c r="G35" s="32">
        <v>4</v>
      </c>
      <c r="H35" s="33">
        <v>51.53</v>
      </c>
      <c r="I35" s="34">
        <v>0.2823</v>
      </c>
      <c r="J35" s="35">
        <f t="shared" si="3"/>
        <v>51.53</v>
      </c>
      <c r="K35" s="36">
        <f t="shared" si="4"/>
        <v>66.076919000000004</v>
      </c>
      <c r="L35" s="37">
        <f t="shared" si="5"/>
        <v>264.30767600000001</v>
      </c>
    </row>
    <row r="36" spans="1:12" ht="28.8" x14ac:dyDescent="0.3">
      <c r="A36" s="2"/>
      <c r="B36" s="29" t="s">
        <v>65</v>
      </c>
      <c r="C36" s="29" t="s">
        <v>118</v>
      </c>
      <c r="D36" s="29" t="s">
        <v>98</v>
      </c>
      <c r="E36" s="43" t="s">
        <v>143</v>
      </c>
      <c r="F36" s="44" t="s">
        <v>177</v>
      </c>
      <c r="G36" s="32">
        <v>25</v>
      </c>
      <c r="H36" s="33">
        <v>69.28</v>
      </c>
      <c r="I36" s="34">
        <v>0.2823</v>
      </c>
      <c r="J36" s="35">
        <f t="shared" si="3"/>
        <v>69.28</v>
      </c>
      <c r="K36" s="36">
        <f t="shared" si="4"/>
        <v>88.837744000000001</v>
      </c>
      <c r="L36" s="37">
        <f t="shared" si="5"/>
        <v>2220.9436000000001</v>
      </c>
    </row>
    <row r="37" spans="1:12" ht="28.8" x14ac:dyDescent="0.3">
      <c r="A37" s="2"/>
      <c r="B37" s="29" t="s">
        <v>66</v>
      </c>
      <c r="C37" s="29" t="s">
        <v>119</v>
      </c>
      <c r="D37" s="29" t="s">
        <v>98</v>
      </c>
      <c r="E37" s="43" t="s">
        <v>144</v>
      </c>
      <c r="F37" s="44" t="s">
        <v>174</v>
      </c>
      <c r="G37" s="32">
        <v>4</v>
      </c>
      <c r="H37" s="33">
        <v>60.59</v>
      </c>
      <c r="I37" s="34">
        <v>0.2823</v>
      </c>
      <c r="J37" s="35">
        <f t="shared" si="3"/>
        <v>60.59</v>
      </c>
      <c r="K37" s="36">
        <f t="shared" si="4"/>
        <v>77.694557000000003</v>
      </c>
      <c r="L37" s="37">
        <f t="shared" si="5"/>
        <v>310.77822800000001</v>
      </c>
    </row>
    <row r="38" spans="1:12" ht="28.8" x14ac:dyDescent="0.3">
      <c r="A38" s="2"/>
      <c r="B38" s="29" t="s">
        <v>67</v>
      </c>
      <c r="C38" s="29" t="s">
        <v>120</v>
      </c>
      <c r="D38" s="29" t="s">
        <v>98</v>
      </c>
      <c r="E38" s="43" t="s">
        <v>145</v>
      </c>
      <c r="F38" s="44" t="s">
        <v>174</v>
      </c>
      <c r="G38" s="32">
        <v>4</v>
      </c>
      <c r="H38" s="33">
        <v>115.79</v>
      </c>
      <c r="I38" s="34">
        <v>0.2823</v>
      </c>
      <c r="J38" s="35">
        <f t="shared" si="3"/>
        <v>115.79</v>
      </c>
      <c r="K38" s="36">
        <f t="shared" si="4"/>
        <v>148.47751700000001</v>
      </c>
      <c r="L38" s="37">
        <f t="shared" si="5"/>
        <v>593.91006800000002</v>
      </c>
    </row>
    <row r="39" spans="1:12" ht="43.2" x14ac:dyDescent="0.3">
      <c r="A39" s="2"/>
      <c r="B39" s="29" t="s">
        <v>68</v>
      </c>
      <c r="C39" s="29" t="s">
        <v>121</v>
      </c>
      <c r="D39" s="29" t="s">
        <v>98</v>
      </c>
      <c r="E39" s="43" t="s">
        <v>146</v>
      </c>
      <c r="F39" s="44" t="s">
        <v>174</v>
      </c>
      <c r="G39" s="32">
        <v>10</v>
      </c>
      <c r="H39" s="33">
        <v>19.510000000000002</v>
      </c>
      <c r="I39" s="34">
        <v>0.2823</v>
      </c>
      <c r="J39" s="35">
        <f t="shared" si="3"/>
        <v>19.510000000000002</v>
      </c>
      <c r="K39" s="36">
        <f t="shared" si="4"/>
        <v>25.017673000000002</v>
      </c>
      <c r="L39" s="37">
        <f t="shared" si="5"/>
        <v>250.17673000000002</v>
      </c>
    </row>
    <row r="40" spans="1:12" ht="28.8" x14ac:dyDescent="0.3">
      <c r="A40" s="2"/>
      <c r="B40" s="29" t="s">
        <v>69</v>
      </c>
      <c r="C40" s="29" t="s">
        <v>122</v>
      </c>
      <c r="D40" s="29" t="s">
        <v>99</v>
      </c>
      <c r="E40" s="43" t="s">
        <v>147</v>
      </c>
      <c r="F40" s="44" t="s">
        <v>174</v>
      </c>
      <c r="G40" s="32">
        <v>4</v>
      </c>
      <c r="H40" s="33">
        <v>19.170000000000002</v>
      </c>
      <c r="I40" s="34">
        <v>0.2823</v>
      </c>
      <c r="J40" s="35">
        <f t="shared" si="3"/>
        <v>19.170000000000002</v>
      </c>
      <c r="K40" s="36">
        <f t="shared" si="4"/>
        <v>24.581691000000003</v>
      </c>
      <c r="L40" s="37">
        <f t="shared" si="5"/>
        <v>98.326764000000011</v>
      </c>
    </row>
    <row r="41" spans="1:12" ht="28.8" x14ac:dyDescent="0.3">
      <c r="A41" s="2"/>
      <c r="B41" s="29" t="s">
        <v>70</v>
      </c>
      <c r="C41" s="29" t="s">
        <v>123</v>
      </c>
      <c r="D41" s="29" t="s">
        <v>98</v>
      </c>
      <c r="E41" s="43" t="s">
        <v>148</v>
      </c>
      <c r="F41" s="44" t="s">
        <v>173</v>
      </c>
      <c r="G41" s="32">
        <v>527.15</v>
      </c>
      <c r="H41" s="33">
        <v>1.93</v>
      </c>
      <c r="I41" s="34">
        <v>0.2823</v>
      </c>
      <c r="J41" s="35">
        <f t="shared" si="3"/>
        <v>1.93</v>
      </c>
      <c r="K41" s="36">
        <f t="shared" si="4"/>
        <v>2.4748389999999998</v>
      </c>
      <c r="L41" s="37">
        <f t="shared" si="5"/>
        <v>1304.6113788499999</v>
      </c>
    </row>
    <row r="42" spans="1:12" ht="28.8" x14ac:dyDescent="0.3">
      <c r="A42" s="2"/>
      <c r="B42" s="29" t="s">
        <v>71</v>
      </c>
      <c r="C42" s="29" t="s">
        <v>100</v>
      </c>
      <c r="D42" s="29" t="s">
        <v>98</v>
      </c>
      <c r="E42" s="43" t="s">
        <v>149</v>
      </c>
      <c r="F42" s="44" t="s">
        <v>173</v>
      </c>
      <c r="G42" s="32">
        <v>4.5</v>
      </c>
      <c r="H42" s="33">
        <v>501.89</v>
      </c>
      <c r="I42" s="34">
        <v>0.2823</v>
      </c>
      <c r="J42" s="35">
        <f t="shared" si="3"/>
        <v>501.89</v>
      </c>
      <c r="K42" s="36">
        <f t="shared" si="4"/>
        <v>643.57354699999996</v>
      </c>
      <c r="L42" s="37">
        <f t="shared" si="5"/>
        <v>2896.0809614999998</v>
      </c>
    </row>
    <row r="43" spans="1:12" ht="28.8" x14ac:dyDescent="0.3">
      <c r="A43" s="2"/>
      <c r="B43" s="29" t="s">
        <v>72</v>
      </c>
      <c r="C43" s="29" t="s">
        <v>124</v>
      </c>
      <c r="D43" s="29" t="s">
        <v>99</v>
      </c>
      <c r="E43" s="43" t="s">
        <v>150</v>
      </c>
      <c r="F43" s="44" t="s">
        <v>174</v>
      </c>
      <c r="G43" s="32">
        <v>22</v>
      </c>
      <c r="H43" s="33">
        <v>63.16</v>
      </c>
      <c r="I43" s="34">
        <v>0.2823</v>
      </c>
      <c r="J43" s="35">
        <f t="shared" si="3"/>
        <v>63.16</v>
      </c>
      <c r="K43" s="36">
        <f t="shared" si="4"/>
        <v>80.990067999999994</v>
      </c>
      <c r="L43" s="37">
        <f t="shared" si="5"/>
        <v>1781.7814959999998</v>
      </c>
    </row>
    <row r="44" spans="1:12" ht="28.8" x14ac:dyDescent="0.3">
      <c r="A44" s="2"/>
      <c r="B44" s="29" t="s">
        <v>73</v>
      </c>
      <c r="C44" s="29" t="s">
        <v>102</v>
      </c>
      <c r="D44" s="29" t="s">
        <v>98</v>
      </c>
      <c r="E44" s="43" t="s">
        <v>127</v>
      </c>
      <c r="F44" s="44" t="s">
        <v>175</v>
      </c>
      <c r="G44" s="32">
        <v>1.49</v>
      </c>
      <c r="H44" s="33">
        <v>110.7</v>
      </c>
      <c r="I44" s="34">
        <v>0.2823</v>
      </c>
      <c r="J44" s="35">
        <f t="shared" si="3"/>
        <v>110.7</v>
      </c>
      <c r="K44" s="36">
        <f t="shared" si="4"/>
        <v>141.95061000000001</v>
      </c>
      <c r="L44" s="37">
        <f t="shared" si="5"/>
        <v>211.50640890000003</v>
      </c>
    </row>
    <row r="45" spans="1:12" x14ac:dyDescent="0.3">
      <c r="A45" s="2"/>
      <c r="B45" s="29" t="s">
        <v>77</v>
      </c>
      <c r="C45" s="29" t="s">
        <v>103</v>
      </c>
      <c r="D45" s="29" t="s">
        <v>98</v>
      </c>
      <c r="E45" s="43" t="s">
        <v>151</v>
      </c>
      <c r="F45" s="44" t="s">
        <v>175</v>
      </c>
      <c r="G45" s="32">
        <v>8.4499999999999993</v>
      </c>
      <c r="H45" s="33">
        <v>102.24</v>
      </c>
      <c r="I45" s="34">
        <v>0.2823</v>
      </c>
      <c r="J45" s="35">
        <f t="shared" si="3"/>
        <v>102.24</v>
      </c>
      <c r="K45" s="36">
        <f t="shared" si="4"/>
        <v>131.102352</v>
      </c>
      <c r="L45" s="37">
        <f t="shared" si="5"/>
        <v>1107.8148743999998</v>
      </c>
    </row>
    <row r="46" spans="1:12" x14ac:dyDescent="0.3">
      <c r="A46" s="2"/>
      <c r="B46" s="29" t="s">
        <v>75</v>
      </c>
      <c r="C46" s="29" t="s">
        <v>104</v>
      </c>
      <c r="D46" s="29" t="s">
        <v>98</v>
      </c>
      <c r="E46" s="43" t="s">
        <v>152</v>
      </c>
      <c r="F46" s="44" t="s">
        <v>175</v>
      </c>
      <c r="G46" s="32">
        <v>6.88</v>
      </c>
      <c r="H46" s="33">
        <v>93.01</v>
      </c>
      <c r="I46" s="34">
        <v>0.2823</v>
      </c>
      <c r="J46" s="35">
        <f t="shared" si="3"/>
        <v>93.01</v>
      </c>
      <c r="K46" s="36">
        <f t="shared" si="4"/>
        <v>119.26672300000001</v>
      </c>
      <c r="L46" s="37">
        <f t="shared" si="5"/>
        <v>820.55505424000012</v>
      </c>
    </row>
    <row r="47" spans="1:12" ht="28.8" x14ac:dyDescent="0.3">
      <c r="A47" s="2"/>
      <c r="B47" s="29" t="s">
        <v>76</v>
      </c>
      <c r="C47" s="29" t="s">
        <v>105</v>
      </c>
      <c r="D47" s="29" t="s">
        <v>98</v>
      </c>
      <c r="E47" s="43" t="s">
        <v>153</v>
      </c>
      <c r="F47" s="44" t="s">
        <v>173</v>
      </c>
      <c r="G47" s="32">
        <v>24.8</v>
      </c>
      <c r="H47" s="33">
        <v>6.37</v>
      </c>
      <c r="I47" s="34">
        <v>0.2823</v>
      </c>
      <c r="J47" s="35">
        <f t="shared" si="3"/>
        <v>6.37</v>
      </c>
      <c r="K47" s="36">
        <f t="shared" si="4"/>
        <v>8.1682509999999997</v>
      </c>
      <c r="L47" s="37">
        <f t="shared" si="5"/>
        <v>202.5726248</v>
      </c>
    </row>
    <row r="48" spans="1:12" x14ac:dyDescent="0.3">
      <c r="A48" s="2"/>
      <c r="B48" s="29" t="s">
        <v>74</v>
      </c>
      <c r="C48" s="29" t="s">
        <v>106</v>
      </c>
      <c r="D48" s="29" t="s">
        <v>98</v>
      </c>
      <c r="E48" s="43" t="s">
        <v>154</v>
      </c>
      <c r="F48" s="44" t="s">
        <v>175</v>
      </c>
      <c r="G48" s="32">
        <v>0.28000000000000003</v>
      </c>
      <c r="H48" s="33">
        <v>810.58</v>
      </c>
      <c r="I48" s="34">
        <v>0.2823</v>
      </c>
      <c r="J48" s="35">
        <f t="shared" si="3"/>
        <v>810.58</v>
      </c>
      <c r="K48" s="36">
        <f t="shared" si="4"/>
        <v>1039.4067340000001</v>
      </c>
      <c r="L48" s="37">
        <f t="shared" si="5"/>
        <v>291.03388552000007</v>
      </c>
    </row>
    <row r="49" spans="1:12" x14ac:dyDescent="0.3">
      <c r="A49" s="2"/>
      <c r="B49" s="29" t="s">
        <v>78</v>
      </c>
      <c r="C49" s="29" t="s">
        <v>107</v>
      </c>
      <c r="D49" s="29" t="s">
        <v>98</v>
      </c>
      <c r="E49" s="43" t="s">
        <v>155</v>
      </c>
      <c r="F49" s="44" t="s">
        <v>176</v>
      </c>
      <c r="G49" s="32">
        <v>377.84</v>
      </c>
      <c r="H49" s="33">
        <v>13.56</v>
      </c>
      <c r="I49" s="34">
        <v>0.2823</v>
      </c>
      <c r="J49" s="35">
        <f t="shared" ref="J49:J80" si="6">IF(LEFT($H$13,5)="CUSTO",H49,H49/(1+I49))</f>
        <v>13.56</v>
      </c>
      <c r="K49" s="36">
        <f t="shared" ref="K49:K80" si="7">J49*(1+I49)</f>
        <v>17.387988</v>
      </c>
      <c r="L49" s="37">
        <f t="shared" ref="L49:L80" si="8">K49*G49</f>
        <v>6569.8773859199991</v>
      </c>
    </row>
    <row r="50" spans="1:12" x14ac:dyDescent="0.3">
      <c r="A50" s="2"/>
      <c r="B50" s="29" t="s">
        <v>79</v>
      </c>
      <c r="C50" s="29" t="s">
        <v>108</v>
      </c>
      <c r="D50" s="29" t="s">
        <v>98</v>
      </c>
      <c r="E50" s="43" t="s">
        <v>156</v>
      </c>
      <c r="F50" s="44" t="s">
        <v>175</v>
      </c>
      <c r="G50" s="32">
        <v>6.6</v>
      </c>
      <c r="H50" s="33">
        <v>787.01</v>
      </c>
      <c r="I50" s="34">
        <v>0.2823</v>
      </c>
      <c r="J50" s="35">
        <f t="shared" si="6"/>
        <v>787.01</v>
      </c>
      <c r="K50" s="36">
        <f t="shared" si="7"/>
        <v>1009.182923</v>
      </c>
      <c r="L50" s="37">
        <f t="shared" si="8"/>
        <v>6660.6072917999991</v>
      </c>
    </row>
    <row r="51" spans="1:12" x14ac:dyDescent="0.3">
      <c r="A51" s="2"/>
      <c r="B51" s="29" t="s">
        <v>80</v>
      </c>
      <c r="C51" s="29" t="s">
        <v>109</v>
      </c>
      <c r="D51" s="29" t="s">
        <v>98</v>
      </c>
      <c r="E51" s="43" t="s">
        <v>157</v>
      </c>
      <c r="F51" s="44" t="s">
        <v>177</v>
      </c>
      <c r="G51" s="32">
        <v>33</v>
      </c>
      <c r="H51" s="33">
        <v>87.94</v>
      </c>
      <c r="I51" s="34">
        <v>0.2823</v>
      </c>
      <c r="J51" s="35">
        <f t="shared" si="6"/>
        <v>87.94</v>
      </c>
      <c r="K51" s="36">
        <f t="shared" si="7"/>
        <v>112.765462</v>
      </c>
      <c r="L51" s="37">
        <f t="shared" si="8"/>
        <v>3721.2602459999998</v>
      </c>
    </row>
    <row r="52" spans="1:12" ht="28.8" x14ac:dyDescent="0.3">
      <c r="A52" s="2"/>
      <c r="B52" s="29" t="s">
        <v>81</v>
      </c>
      <c r="C52" s="29" t="s">
        <v>110</v>
      </c>
      <c r="D52" s="29" t="s">
        <v>98</v>
      </c>
      <c r="E52" s="43" t="s">
        <v>158</v>
      </c>
      <c r="F52" s="44" t="s">
        <v>173</v>
      </c>
      <c r="G52" s="32">
        <v>55</v>
      </c>
      <c r="H52" s="33">
        <v>78.13</v>
      </c>
      <c r="I52" s="34">
        <v>0.2823</v>
      </c>
      <c r="J52" s="35">
        <f t="shared" si="6"/>
        <v>78.13</v>
      </c>
      <c r="K52" s="36">
        <f t="shared" si="7"/>
        <v>100.186099</v>
      </c>
      <c r="L52" s="37">
        <f t="shared" si="8"/>
        <v>5510.2354450000003</v>
      </c>
    </row>
    <row r="53" spans="1:12" x14ac:dyDescent="0.3">
      <c r="A53" s="2"/>
      <c r="B53" s="29" t="s">
        <v>82</v>
      </c>
      <c r="C53" s="29" t="s">
        <v>106</v>
      </c>
      <c r="D53" s="29" t="s">
        <v>98</v>
      </c>
      <c r="E53" s="43" t="s">
        <v>159</v>
      </c>
      <c r="F53" s="44" t="s">
        <v>175</v>
      </c>
      <c r="G53" s="32">
        <v>0.97</v>
      </c>
      <c r="H53" s="33">
        <v>810.58</v>
      </c>
      <c r="I53" s="34">
        <v>0.2823</v>
      </c>
      <c r="J53" s="35">
        <f t="shared" si="6"/>
        <v>810.58</v>
      </c>
      <c r="K53" s="36">
        <f t="shared" si="7"/>
        <v>1039.4067340000001</v>
      </c>
      <c r="L53" s="37">
        <f t="shared" si="8"/>
        <v>1008.2245319800002</v>
      </c>
    </row>
    <row r="54" spans="1:12" x14ac:dyDescent="0.3">
      <c r="A54" s="2"/>
      <c r="B54" s="29" t="s">
        <v>83</v>
      </c>
      <c r="C54" s="29" t="s">
        <v>107</v>
      </c>
      <c r="D54" s="29" t="s">
        <v>98</v>
      </c>
      <c r="E54" s="43" t="s">
        <v>155</v>
      </c>
      <c r="F54" s="44" t="s">
        <v>176</v>
      </c>
      <c r="G54" s="32">
        <v>473.58</v>
      </c>
      <c r="H54" s="33">
        <v>13.56</v>
      </c>
      <c r="I54" s="34">
        <v>0.2823</v>
      </c>
      <c r="J54" s="35">
        <f t="shared" si="6"/>
        <v>13.56</v>
      </c>
      <c r="K54" s="36">
        <f t="shared" si="7"/>
        <v>17.387988</v>
      </c>
      <c r="L54" s="37">
        <f t="shared" si="8"/>
        <v>8234.6033570399995</v>
      </c>
    </row>
    <row r="55" spans="1:12" ht="28.8" x14ac:dyDescent="0.3">
      <c r="A55" s="2"/>
      <c r="B55" s="29" t="s">
        <v>84</v>
      </c>
      <c r="C55" s="29" t="s">
        <v>111</v>
      </c>
      <c r="D55" s="29" t="s">
        <v>98</v>
      </c>
      <c r="E55" s="43" t="s">
        <v>160</v>
      </c>
      <c r="F55" s="44" t="s">
        <v>173</v>
      </c>
      <c r="G55" s="32">
        <v>57.91</v>
      </c>
      <c r="H55" s="33">
        <v>67.819999999999993</v>
      </c>
      <c r="I55" s="34">
        <v>0.2823</v>
      </c>
      <c r="J55" s="35">
        <f t="shared" si="6"/>
        <v>67.819999999999993</v>
      </c>
      <c r="K55" s="36">
        <f t="shared" si="7"/>
        <v>86.965585999999988</v>
      </c>
      <c r="L55" s="37">
        <f t="shared" si="8"/>
        <v>5036.1770852599993</v>
      </c>
    </row>
    <row r="56" spans="1:12" x14ac:dyDescent="0.3">
      <c r="A56" s="2"/>
      <c r="B56" s="29" t="s">
        <v>85</v>
      </c>
      <c r="C56" s="29" t="s">
        <v>108</v>
      </c>
      <c r="D56" s="29" t="s">
        <v>98</v>
      </c>
      <c r="E56" s="43" t="s">
        <v>156</v>
      </c>
      <c r="F56" s="44" t="s">
        <v>175</v>
      </c>
      <c r="G56" s="32">
        <v>5.79</v>
      </c>
      <c r="H56" s="33">
        <v>787.01</v>
      </c>
      <c r="I56" s="34">
        <v>0.2823</v>
      </c>
      <c r="J56" s="35">
        <f t="shared" si="6"/>
        <v>787.01</v>
      </c>
      <c r="K56" s="36">
        <f t="shared" si="7"/>
        <v>1009.182923</v>
      </c>
      <c r="L56" s="37">
        <f t="shared" si="8"/>
        <v>5843.16912417</v>
      </c>
    </row>
    <row r="57" spans="1:12" ht="86.4" x14ac:dyDescent="0.3">
      <c r="A57" s="2"/>
      <c r="B57" s="29" t="s">
        <v>86</v>
      </c>
      <c r="C57" s="29" t="s">
        <v>112</v>
      </c>
      <c r="D57" s="29" t="s">
        <v>99</v>
      </c>
      <c r="E57" s="43" t="s">
        <v>161</v>
      </c>
      <c r="F57" s="44" t="s">
        <v>173</v>
      </c>
      <c r="G57" s="32">
        <v>731.11</v>
      </c>
      <c r="H57" s="33">
        <v>244.03</v>
      </c>
      <c r="I57" s="34">
        <v>0.2823</v>
      </c>
      <c r="J57" s="35">
        <f t="shared" si="6"/>
        <v>244.03</v>
      </c>
      <c r="K57" s="36">
        <f t="shared" si="7"/>
        <v>312.919669</v>
      </c>
      <c r="L57" s="37">
        <f t="shared" si="8"/>
        <v>228778.69920259001</v>
      </c>
    </row>
    <row r="58" spans="1:12" ht="28.8" x14ac:dyDescent="0.3">
      <c r="A58" s="2"/>
      <c r="B58" s="29" t="s">
        <v>87</v>
      </c>
      <c r="C58" s="29" t="s">
        <v>113</v>
      </c>
      <c r="D58" s="29" t="s">
        <v>98</v>
      </c>
      <c r="E58" s="43" t="s">
        <v>162</v>
      </c>
      <c r="F58" s="44" t="s">
        <v>173</v>
      </c>
      <c r="G58" s="32">
        <v>1112.58</v>
      </c>
      <c r="H58" s="33">
        <v>64.209999999999994</v>
      </c>
      <c r="I58" s="34">
        <v>0.2823</v>
      </c>
      <c r="J58" s="35">
        <f t="shared" si="6"/>
        <v>64.209999999999994</v>
      </c>
      <c r="K58" s="36">
        <f t="shared" si="7"/>
        <v>82.336482999999987</v>
      </c>
      <c r="L58" s="37">
        <f t="shared" si="8"/>
        <v>91605.924256139973</v>
      </c>
    </row>
    <row r="59" spans="1:12" x14ac:dyDescent="0.3">
      <c r="A59" s="2"/>
      <c r="B59" s="29" t="s">
        <v>88</v>
      </c>
      <c r="C59" s="29" t="s">
        <v>114</v>
      </c>
      <c r="D59" s="29" t="s">
        <v>98</v>
      </c>
      <c r="E59" s="43" t="s">
        <v>163</v>
      </c>
      <c r="F59" s="44" t="s">
        <v>177</v>
      </c>
      <c r="G59" s="32">
        <v>68.52</v>
      </c>
      <c r="H59" s="33">
        <v>97.94</v>
      </c>
      <c r="I59" s="34">
        <v>0.2823</v>
      </c>
      <c r="J59" s="35">
        <f t="shared" si="6"/>
        <v>97.94</v>
      </c>
      <c r="K59" s="36">
        <f t="shared" si="7"/>
        <v>125.58846199999999</v>
      </c>
      <c r="L59" s="37">
        <f t="shared" si="8"/>
        <v>8605.3214162399981</v>
      </c>
    </row>
    <row r="60" spans="1:12" x14ac:dyDescent="0.3">
      <c r="A60" s="2"/>
      <c r="B60" s="29" t="s">
        <v>89</v>
      </c>
      <c r="C60" s="29" t="s">
        <v>115</v>
      </c>
      <c r="D60" s="29" t="s">
        <v>98</v>
      </c>
      <c r="E60" s="43" t="s">
        <v>164</v>
      </c>
      <c r="F60" s="44" t="s">
        <v>177</v>
      </c>
      <c r="G60" s="32">
        <v>27.6</v>
      </c>
      <c r="H60" s="33">
        <v>48.28</v>
      </c>
      <c r="I60" s="34">
        <v>0.2823</v>
      </c>
      <c r="J60" s="35">
        <f t="shared" si="6"/>
        <v>48.28</v>
      </c>
      <c r="K60" s="36">
        <f t="shared" si="7"/>
        <v>61.909444000000001</v>
      </c>
      <c r="L60" s="37">
        <f t="shared" si="8"/>
        <v>1708.7006544000001</v>
      </c>
    </row>
    <row r="61" spans="1:12" ht="28.8" x14ac:dyDescent="0.3">
      <c r="A61" s="2"/>
      <c r="B61" s="29" t="s">
        <v>90</v>
      </c>
      <c r="C61" s="29" t="s">
        <v>116</v>
      </c>
      <c r="D61" s="29" t="s">
        <v>99</v>
      </c>
      <c r="E61" s="43" t="s">
        <v>165</v>
      </c>
      <c r="F61" s="44" t="s">
        <v>174</v>
      </c>
      <c r="G61" s="32">
        <v>6</v>
      </c>
      <c r="H61" s="33">
        <v>54.19</v>
      </c>
      <c r="I61" s="34">
        <v>0.2823</v>
      </c>
      <c r="J61" s="35">
        <f t="shared" si="6"/>
        <v>54.19</v>
      </c>
      <c r="K61" s="36">
        <f t="shared" si="7"/>
        <v>69.487836999999999</v>
      </c>
      <c r="L61" s="37">
        <f t="shared" si="8"/>
        <v>416.92702199999997</v>
      </c>
    </row>
    <row r="62" spans="1:12" x14ac:dyDescent="0.3">
      <c r="A62" s="2"/>
      <c r="B62" s="29" t="s">
        <v>91</v>
      </c>
      <c r="C62" s="29" t="s">
        <v>117</v>
      </c>
      <c r="D62" s="29" t="s">
        <v>98</v>
      </c>
      <c r="E62" s="43" t="s">
        <v>166</v>
      </c>
      <c r="F62" s="44" t="s">
        <v>174</v>
      </c>
      <c r="G62" s="32">
        <v>4</v>
      </c>
      <c r="H62" s="33">
        <v>51.53</v>
      </c>
      <c r="I62" s="34">
        <v>0.2823</v>
      </c>
      <c r="J62" s="35">
        <f t="shared" si="6"/>
        <v>51.53</v>
      </c>
      <c r="K62" s="36">
        <f t="shared" si="7"/>
        <v>66.076919000000004</v>
      </c>
      <c r="L62" s="37">
        <f t="shared" si="8"/>
        <v>264.30767600000001</v>
      </c>
    </row>
    <row r="63" spans="1:12" x14ac:dyDescent="0.3">
      <c r="A63" s="2"/>
      <c r="B63" s="29" t="s">
        <v>92</v>
      </c>
      <c r="C63" s="29" t="s">
        <v>118</v>
      </c>
      <c r="D63" s="29" t="s">
        <v>98</v>
      </c>
      <c r="E63" s="43" t="s">
        <v>167</v>
      </c>
      <c r="F63" s="44" t="s">
        <v>177</v>
      </c>
      <c r="G63" s="32">
        <v>25</v>
      </c>
      <c r="H63" s="33">
        <v>69.28</v>
      </c>
      <c r="I63" s="34">
        <v>0.2823</v>
      </c>
      <c r="J63" s="35">
        <f t="shared" si="6"/>
        <v>69.28</v>
      </c>
      <c r="K63" s="36">
        <f t="shared" si="7"/>
        <v>88.837744000000001</v>
      </c>
      <c r="L63" s="37">
        <f t="shared" si="8"/>
        <v>2220.9436000000001</v>
      </c>
    </row>
    <row r="64" spans="1:12" x14ac:dyDescent="0.3">
      <c r="A64" s="2"/>
      <c r="B64" s="29" t="s">
        <v>93</v>
      </c>
      <c r="C64" s="29" t="s">
        <v>119</v>
      </c>
      <c r="D64" s="29" t="s">
        <v>98</v>
      </c>
      <c r="E64" s="43" t="s">
        <v>168</v>
      </c>
      <c r="F64" s="44" t="s">
        <v>174</v>
      </c>
      <c r="G64" s="32">
        <v>4</v>
      </c>
      <c r="H64" s="33">
        <v>60.59</v>
      </c>
      <c r="I64" s="34">
        <v>0.2823</v>
      </c>
      <c r="J64" s="35">
        <f t="shared" si="6"/>
        <v>60.59</v>
      </c>
      <c r="K64" s="36">
        <f t="shared" si="7"/>
        <v>77.694557000000003</v>
      </c>
      <c r="L64" s="37">
        <f t="shared" si="8"/>
        <v>310.77822800000001</v>
      </c>
    </row>
    <row r="65" spans="1:12" x14ac:dyDescent="0.3">
      <c r="A65" s="2"/>
      <c r="B65" s="29" t="s">
        <v>94</v>
      </c>
      <c r="C65" s="29" t="s">
        <v>120</v>
      </c>
      <c r="D65" s="29" t="s">
        <v>98</v>
      </c>
      <c r="E65" s="43" t="s">
        <v>169</v>
      </c>
      <c r="F65" s="44" t="s">
        <v>174</v>
      </c>
      <c r="G65" s="32">
        <v>4</v>
      </c>
      <c r="H65" s="33">
        <v>115.79</v>
      </c>
      <c r="I65" s="34">
        <v>0.2823</v>
      </c>
      <c r="J65" s="35">
        <f t="shared" si="6"/>
        <v>115.79</v>
      </c>
      <c r="K65" s="36">
        <f t="shared" si="7"/>
        <v>148.47751700000001</v>
      </c>
      <c r="L65" s="37">
        <f t="shared" si="8"/>
        <v>593.91006800000002</v>
      </c>
    </row>
    <row r="66" spans="1:12" x14ac:dyDescent="0.3">
      <c r="A66" s="2"/>
      <c r="B66" s="29" t="s">
        <v>95</v>
      </c>
      <c r="C66" s="29" t="s">
        <v>121</v>
      </c>
      <c r="D66" s="29" t="s">
        <v>98</v>
      </c>
      <c r="E66" s="43" t="s">
        <v>170</v>
      </c>
      <c r="F66" s="44" t="s">
        <v>174</v>
      </c>
      <c r="G66" s="32">
        <v>10</v>
      </c>
      <c r="H66" s="33">
        <v>19.510000000000002</v>
      </c>
      <c r="I66" s="34">
        <v>0.2823</v>
      </c>
      <c r="J66" s="35">
        <f t="shared" si="6"/>
        <v>19.510000000000002</v>
      </c>
      <c r="K66" s="36">
        <f t="shared" si="7"/>
        <v>25.017673000000002</v>
      </c>
      <c r="L66" s="37">
        <f t="shared" si="8"/>
        <v>250.17673000000002</v>
      </c>
    </row>
    <row r="67" spans="1:12" ht="28.8" x14ac:dyDescent="0.3">
      <c r="A67" s="2"/>
      <c r="B67" s="29" t="s">
        <v>96</v>
      </c>
      <c r="C67" s="29" t="s">
        <v>122</v>
      </c>
      <c r="D67" s="29" t="s">
        <v>99</v>
      </c>
      <c r="E67" s="43" t="s">
        <v>171</v>
      </c>
      <c r="F67" s="44" t="s">
        <v>174</v>
      </c>
      <c r="G67" s="32">
        <v>4</v>
      </c>
      <c r="H67" s="33">
        <v>19.170000000000002</v>
      </c>
      <c r="I67" s="34">
        <v>0.2823</v>
      </c>
      <c r="J67" s="35">
        <f t="shared" si="6"/>
        <v>19.170000000000002</v>
      </c>
      <c r="K67" s="36">
        <f t="shared" si="7"/>
        <v>24.581691000000003</v>
      </c>
      <c r="L67" s="37">
        <f t="shared" si="8"/>
        <v>98.326764000000011</v>
      </c>
    </row>
    <row r="68" spans="1:12" ht="28.8" x14ac:dyDescent="0.3">
      <c r="A68" s="2"/>
      <c r="B68" s="29" t="s">
        <v>97</v>
      </c>
      <c r="C68" s="29" t="s">
        <v>123</v>
      </c>
      <c r="D68" s="29" t="s">
        <v>98</v>
      </c>
      <c r="E68" s="43" t="s">
        <v>172</v>
      </c>
      <c r="F68" s="44" t="s">
        <v>173</v>
      </c>
      <c r="G68" s="32">
        <v>731.11</v>
      </c>
      <c r="H68" s="33">
        <v>1.93</v>
      </c>
      <c r="I68" s="34">
        <v>0.2823</v>
      </c>
      <c r="J68" s="35">
        <f t="shared" si="6"/>
        <v>1.93</v>
      </c>
      <c r="K68" s="36">
        <f t="shared" si="7"/>
        <v>2.4748389999999998</v>
      </c>
      <c r="L68" s="37">
        <f t="shared" si="8"/>
        <v>1809.3795412899999</v>
      </c>
    </row>
    <row r="69" spans="1:12" x14ac:dyDescent="0.3">
      <c r="A69" s="2"/>
      <c r="B69" s="29"/>
      <c r="C69" s="29"/>
      <c r="D69" s="29"/>
      <c r="E69" s="30"/>
      <c r="F69" s="31"/>
      <c r="G69" s="32"/>
      <c r="H69" s="33"/>
      <c r="I69" s="34"/>
      <c r="J69" s="35">
        <f t="shared" si="6"/>
        <v>0</v>
      </c>
      <c r="K69" s="36">
        <f t="shared" si="7"/>
        <v>0</v>
      </c>
      <c r="L69" s="37">
        <f t="shared" si="8"/>
        <v>0</v>
      </c>
    </row>
    <row r="70" spans="1:12" x14ac:dyDescent="0.3">
      <c r="A70" s="2"/>
      <c r="B70" s="29"/>
      <c r="C70" s="29"/>
      <c r="D70" s="29"/>
      <c r="E70" s="30"/>
      <c r="F70" s="31"/>
      <c r="G70" s="32"/>
      <c r="H70" s="33"/>
      <c r="I70" s="34"/>
      <c r="J70" s="35">
        <f t="shared" si="6"/>
        <v>0</v>
      </c>
      <c r="K70" s="36">
        <f t="shared" si="7"/>
        <v>0</v>
      </c>
      <c r="L70" s="37">
        <f t="shared" si="8"/>
        <v>0</v>
      </c>
    </row>
    <row r="71" spans="1:12" x14ac:dyDescent="0.3">
      <c r="A71" s="2"/>
      <c r="B71" s="29"/>
      <c r="C71" s="29"/>
      <c r="D71" s="29"/>
      <c r="E71" s="30"/>
      <c r="F71" s="31"/>
      <c r="G71" s="32"/>
      <c r="H71" s="33"/>
      <c r="I71" s="34"/>
      <c r="J71" s="35">
        <f t="shared" si="6"/>
        <v>0</v>
      </c>
      <c r="K71" s="36">
        <f t="shared" si="7"/>
        <v>0</v>
      </c>
      <c r="L71" s="37">
        <f t="shared" si="8"/>
        <v>0</v>
      </c>
    </row>
    <row r="72" spans="1:12" x14ac:dyDescent="0.3">
      <c r="A72" s="2"/>
      <c r="B72" s="29"/>
      <c r="C72" s="29"/>
      <c r="D72" s="29"/>
      <c r="E72" s="30"/>
      <c r="F72" s="31"/>
      <c r="G72" s="32"/>
      <c r="H72" s="33"/>
      <c r="I72" s="34"/>
      <c r="J72" s="35">
        <f t="shared" si="6"/>
        <v>0</v>
      </c>
      <c r="K72" s="36">
        <f t="shared" si="7"/>
        <v>0</v>
      </c>
      <c r="L72" s="37">
        <f t="shared" si="8"/>
        <v>0</v>
      </c>
    </row>
    <row r="73" spans="1:12" x14ac:dyDescent="0.3">
      <c r="A73" s="2"/>
      <c r="B73" s="29"/>
      <c r="C73" s="29"/>
      <c r="D73" s="29"/>
      <c r="E73" s="30"/>
      <c r="F73" s="31"/>
      <c r="G73" s="32"/>
      <c r="H73" s="33"/>
      <c r="I73" s="34"/>
      <c r="J73" s="35">
        <f t="shared" si="6"/>
        <v>0</v>
      </c>
      <c r="K73" s="36">
        <f t="shared" si="7"/>
        <v>0</v>
      </c>
      <c r="L73" s="37">
        <f t="shared" si="8"/>
        <v>0</v>
      </c>
    </row>
    <row r="74" spans="1:12" x14ac:dyDescent="0.3">
      <c r="A74" s="2"/>
      <c r="B74" s="29"/>
      <c r="C74" s="29"/>
      <c r="D74" s="29"/>
      <c r="E74" s="30"/>
      <c r="F74" s="31"/>
      <c r="G74" s="32"/>
      <c r="H74" s="33"/>
      <c r="I74" s="34"/>
      <c r="J74" s="35">
        <f t="shared" si="6"/>
        <v>0</v>
      </c>
      <c r="K74" s="36">
        <f t="shared" si="7"/>
        <v>0</v>
      </c>
      <c r="L74" s="37">
        <f t="shared" si="8"/>
        <v>0</v>
      </c>
    </row>
    <row r="75" spans="1:12" x14ac:dyDescent="0.3">
      <c r="A75" s="2"/>
      <c r="B75" s="29"/>
      <c r="C75" s="29"/>
      <c r="D75" s="29"/>
      <c r="E75" s="30"/>
      <c r="F75" s="31"/>
      <c r="G75" s="32"/>
      <c r="H75" s="33"/>
      <c r="I75" s="34"/>
      <c r="J75" s="35">
        <f t="shared" si="6"/>
        <v>0</v>
      </c>
      <c r="K75" s="36">
        <f t="shared" si="7"/>
        <v>0</v>
      </c>
      <c r="L75" s="37">
        <f t="shared" si="8"/>
        <v>0</v>
      </c>
    </row>
    <row r="76" spans="1:12" x14ac:dyDescent="0.3">
      <c r="A76" s="2"/>
      <c r="B76" s="29"/>
      <c r="C76" s="29"/>
      <c r="D76" s="29"/>
      <c r="E76" s="30"/>
      <c r="F76" s="31"/>
      <c r="G76" s="32"/>
      <c r="H76" s="33"/>
      <c r="I76" s="34"/>
      <c r="J76" s="35">
        <f t="shared" si="6"/>
        <v>0</v>
      </c>
      <c r="K76" s="36">
        <f t="shared" si="7"/>
        <v>0</v>
      </c>
      <c r="L76" s="37">
        <f t="shared" si="8"/>
        <v>0</v>
      </c>
    </row>
    <row r="77" spans="1:12" x14ac:dyDescent="0.3">
      <c r="A77" s="2"/>
      <c r="B77" s="29"/>
      <c r="C77" s="29"/>
      <c r="D77" s="29"/>
      <c r="E77" s="30"/>
      <c r="F77" s="31"/>
      <c r="G77" s="32"/>
      <c r="H77" s="33"/>
      <c r="I77" s="34"/>
      <c r="J77" s="35">
        <f t="shared" si="6"/>
        <v>0</v>
      </c>
      <c r="K77" s="36">
        <f t="shared" si="7"/>
        <v>0</v>
      </c>
      <c r="L77" s="37">
        <f t="shared" si="8"/>
        <v>0</v>
      </c>
    </row>
    <row r="78" spans="1:12" x14ac:dyDescent="0.3">
      <c r="A78" s="2"/>
      <c r="B78" s="29"/>
      <c r="C78" s="29"/>
      <c r="D78" s="29"/>
      <c r="E78" s="30"/>
      <c r="F78" s="31"/>
      <c r="G78" s="32"/>
      <c r="H78" s="33"/>
      <c r="I78" s="34"/>
      <c r="J78" s="35">
        <f t="shared" si="6"/>
        <v>0</v>
      </c>
      <c r="K78" s="36">
        <f t="shared" si="7"/>
        <v>0</v>
      </c>
      <c r="L78" s="37">
        <f t="shared" si="8"/>
        <v>0</v>
      </c>
    </row>
    <row r="79" spans="1:12" x14ac:dyDescent="0.3">
      <c r="A79" s="2"/>
      <c r="B79" s="29"/>
      <c r="C79" s="29"/>
      <c r="D79" s="29"/>
      <c r="E79" s="30"/>
      <c r="F79" s="31"/>
      <c r="G79" s="32"/>
      <c r="H79" s="33"/>
      <c r="I79" s="34"/>
      <c r="J79" s="35">
        <f t="shared" si="6"/>
        <v>0</v>
      </c>
      <c r="K79" s="36">
        <f t="shared" si="7"/>
        <v>0</v>
      </c>
      <c r="L79" s="37">
        <f t="shared" si="8"/>
        <v>0</v>
      </c>
    </row>
    <row r="80" spans="1:12" x14ac:dyDescent="0.3">
      <c r="A80" s="2"/>
      <c r="B80" s="29"/>
      <c r="C80" s="29"/>
      <c r="D80" s="29"/>
      <c r="E80" s="30"/>
      <c r="F80" s="31"/>
      <c r="G80" s="32"/>
      <c r="H80" s="33"/>
      <c r="I80" s="34"/>
      <c r="J80" s="35">
        <f t="shared" si="6"/>
        <v>0</v>
      </c>
      <c r="K80" s="36">
        <f t="shared" si="7"/>
        <v>0</v>
      </c>
      <c r="L80" s="37">
        <f t="shared" si="8"/>
        <v>0</v>
      </c>
    </row>
    <row r="81" spans="1:12" x14ac:dyDescent="0.3">
      <c r="A81" s="2"/>
      <c r="B81" s="29"/>
      <c r="C81" s="29"/>
      <c r="D81" s="29"/>
      <c r="E81" s="30"/>
      <c r="F81" s="31"/>
      <c r="G81" s="32"/>
      <c r="H81" s="33"/>
      <c r="I81" s="34"/>
      <c r="J81" s="35">
        <f t="shared" ref="J81:J95" si="9">IF(LEFT($H$13,5)="CUSTO",H81,H81/(1+I81))</f>
        <v>0</v>
      </c>
      <c r="K81" s="36">
        <f t="shared" ref="K81:K95" si="10">J81*(1+I81)</f>
        <v>0</v>
      </c>
      <c r="L81" s="37">
        <f t="shared" ref="L81:L95" si="11">K81*G81</f>
        <v>0</v>
      </c>
    </row>
    <row r="82" spans="1:12" x14ac:dyDescent="0.3">
      <c r="A82" s="2"/>
      <c r="B82" s="29"/>
      <c r="C82" s="29"/>
      <c r="D82" s="29"/>
      <c r="E82" s="30"/>
      <c r="F82" s="31"/>
      <c r="G82" s="32"/>
      <c r="H82" s="33"/>
      <c r="I82" s="34"/>
      <c r="J82" s="35">
        <f t="shared" si="9"/>
        <v>0</v>
      </c>
      <c r="K82" s="36">
        <f t="shared" si="10"/>
        <v>0</v>
      </c>
      <c r="L82" s="37">
        <f t="shared" si="11"/>
        <v>0</v>
      </c>
    </row>
    <row r="83" spans="1:12" x14ac:dyDescent="0.3">
      <c r="A83" s="2"/>
      <c r="B83" s="29"/>
      <c r="C83" s="29"/>
      <c r="D83" s="29"/>
      <c r="E83" s="30"/>
      <c r="F83" s="31"/>
      <c r="G83" s="32"/>
      <c r="H83" s="33"/>
      <c r="I83" s="34"/>
      <c r="J83" s="35">
        <f t="shared" si="9"/>
        <v>0</v>
      </c>
      <c r="K83" s="36">
        <f t="shared" si="10"/>
        <v>0</v>
      </c>
      <c r="L83" s="37">
        <f t="shared" si="11"/>
        <v>0</v>
      </c>
    </row>
    <row r="84" spans="1:12" x14ac:dyDescent="0.3">
      <c r="A84" s="2"/>
      <c r="B84" s="29"/>
      <c r="C84" s="29"/>
      <c r="D84" s="29"/>
      <c r="E84" s="30"/>
      <c r="F84" s="31"/>
      <c r="G84" s="32"/>
      <c r="H84" s="33"/>
      <c r="I84" s="34"/>
      <c r="J84" s="35">
        <f t="shared" si="9"/>
        <v>0</v>
      </c>
      <c r="K84" s="36">
        <f t="shared" si="10"/>
        <v>0</v>
      </c>
      <c r="L84" s="37">
        <f t="shared" si="11"/>
        <v>0</v>
      </c>
    </row>
    <row r="85" spans="1:12" x14ac:dyDescent="0.3">
      <c r="A85" s="2"/>
      <c r="B85" s="29"/>
      <c r="C85" s="29"/>
      <c r="D85" s="29"/>
      <c r="E85" s="30"/>
      <c r="F85" s="31"/>
      <c r="G85" s="32"/>
      <c r="H85" s="33"/>
      <c r="I85" s="34"/>
      <c r="J85" s="35">
        <f t="shared" si="9"/>
        <v>0</v>
      </c>
      <c r="K85" s="36">
        <f t="shared" si="10"/>
        <v>0</v>
      </c>
      <c r="L85" s="37">
        <f t="shared" si="11"/>
        <v>0</v>
      </c>
    </row>
    <row r="86" spans="1:12" x14ac:dyDescent="0.3">
      <c r="A86" s="2"/>
      <c r="B86" s="29"/>
      <c r="C86" s="29"/>
      <c r="D86" s="29"/>
      <c r="E86" s="30"/>
      <c r="F86" s="31"/>
      <c r="G86" s="32"/>
      <c r="H86" s="33"/>
      <c r="I86" s="34"/>
      <c r="J86" s="35">
        <f t="shared" si="9"/>
        <v>0</v>
      </c>
      <c r="K86" s="36">
        <f t="shared" si="10"/>
        <v>0</v>
      </c>
      <c r="L86" s="37">
        <f t="shared" si="11"/>
        <v>0</v>
      </c>
    </row>
    <row r="87" spans="1:12" x14ac:dyDescent="0.3">
      <c r="A87" s="2"/>
      <c r="B87" s="29"/>
      <c r="C87" s="29"/>
      <c r="D87" s="29"/>
      <c r="E87" s="30"/>
      <c r="F87" s="31"/>
      <c r="G87" s="32"/>
      <c r="H87" s="33"/>
      <c r="I87" s="34"/>
      <c r="J87" s="35">
        <f t="shared" si="9"/>
        <v>0</v>
      </c>
      <c r="K87" s="36">
        <f t="shared" si="10"/>
        <v>0</v>
      </c>
      <c r="L87" s="37">
        <f t="shared" si="11"/>
        <v>0</v>
      </c>
    </row>
    <row r="88" spans="1:12" x14ac:dyDescent="0.3">
      <c r="A88" s="2"/>
      <c r="B88" s="29"/>
      <c r="C88" s="29"/>
      <c r="D88" s="29"/>
      <c r="E88" s="30"/>
      <c r="F88" s="31"/>
      <c r="G88" s="32"/>
      <c r="H88" s="33"/>
      <c r="I88" s="34"/>
      <c r="J88" s="35">
        <f t="shared" si="9"/>
        <v>0</v>
      </c>
      <c r="K88" s="36">
        <f t="shared" si="10"/>
        <v>0</v>
      </c>
      <c r="L88" s="37">
        <f t="shared" si="11"/>
        <v>0</v>
      </c>
    </row>
    <row r="89" spans="1:12" x14ac:dyDescent="0.3">
      <c r="A89" s="2"/>
      <c r="B89" s="29"/>
      <c r="C89" s="29"/>
      <c r="D89" s="29"/>
      <c r="E89" s="30"/>
      <c r="F89" s="31"/>
      <c r="G89" s="32"/>
      <c r="H89" s="33"/>
      <c r="I89" s="34"/>
      <c r="J89" s="35">
        <f t="shared" si="9"/>
        <v>0</v>
      </c>
      <c r="K89" s="36">
        <f t="shared" si="10"/>
        <v>0</v>
      </c>
      <c r="L89" s="37">
        <f t="shared" si="11"/>
        <v>0</v>
      </c>
    </row>
    <row r="90" spans="1:12" x14ac:dyDescent="0.3">
      <c r="A90" s="2"/>
      <c r="B90" s="29"/>
      <c r="C90" s="29"/>
      <c r="D90" s="29"/>
      <c r="E90" s="30"/>
      <c r="F90" s="31"/>
      <c r="G90" s="32"/>
      <c r="H90" s="33"/>
      <c r="I90" s="34"/>
      <c r="J90" s="35">
        <f t="shared" si="9"/>
        <v>0</v>
      </c>
      <c r="K90" s="36">
        <f t="shared" si="10"/>
        <v>0</v>
      </c>
      <c r="L90" s="37">
        <f t="shared" si="11"/>
        <v>0</v>
      </c>
    </row>
    <row r="91" spans="1:12" x14ac:dyDescent="0.3">
      <c r="A91" s="2"/>
      <c r="B91" s="29"/>
      <c r="C91" s="29"/>
      <c r="D91" s="29"/>
      <c r="E91" s="30"/>
      <c r="F91" s="31"/>
      <c r="G91" s="32"/>
      <c r="H91" s="33"/>
      <c r="I91" s="34"/>
      <c r="J91" s="35">
        <f t="shared" si="9"/>
        <v>0</v>
      </c>
      <c r="K91" s="36">
        <f t="shared" si="10"/>
        <v>0</v>
      </c>
      <c r="L91" s="37">
        <f t="shared" si="11"/>
        <v>0</v>
      </c>
    </row>
    <row r="92" spans="1:12" x14ac:dyDescent="0.3">
      <c r="A92" s="2"/>
      <c r="B92" s="29"/>
      <c r="C92" s="29"/>
      <c r="D92" s="29"/>
      <c r="E92" s="30"/>
      <c r="F92" s="31"/>
      <c r="G92" s="32"/>
      <c r="H92" s="33"/>
      <c r="I92" s="34"/>
      <c r="J92" s="35">
        <f t="shared" si="9"/>
        <v>0</v>
      </c>
      <c r="K92" s="36">
        <f t="shared" si="10"/>
        <v>0</v>
      </c>
      <c r="L92" s="37">
        <f t="shared" si="11"/>
        <v>0</v>
      </c>
    </row>
    <row r="93" spans="1:12" x14ac:dyDescent="0.3">
      <c r="A93" s="2"/>
      <c r="B93" s="31"/>
      <c r="C93" s="31"/>
      <c r="D93" s="29"/>
      <c r="E93" s="30"/>
      <c r="F93" s="31"/>
      <c r="G93" s="38"/>
      <c r="H93" s="33"/>
      <c r="I93" s="34"/>
      <c r="J93" s="35">
        <f t="shared" si="9"/>
        <v>0</v>
      </c>
      <c r="K93" s="36">
        <f t="shared" si="10"/>
        <v>0</v>
      </c>
      <c r="L93" s="37">
        <f t="shared" si="11"/>
        <v>0</v>
      </c>
    </row>
    <row r="94" spans="1:12" x14ac:dyDescent="0.3">
      <c r="A94" s="2"/>
      <c r="B94" s="31"/>
      <c r="C94" s="31"/>
      <c r="D94" s="29"/>
      <c r="E94" s="30"/>
      <c r="F94" s="31"/>
      <c r="G94" s="38"/>
      <c r="H94" s="33"/>
      <c r="I94" s="34"/>
      <c r="J94" s="35">
        <f t="shared" si="9"/>
        <v>0</v>
      </c>
      <c r="K94" s="36">
        <f t="shared" si="10"/>
        <v>0</v>
      </c>
      <c r="L94" s="37">
        <f t="shared" si="11"/>
        <v>0</v>
      </c>
    </row>
    <row r="95" spans="1:12" x14ac:dyDescent="0.3">
      <c r="A95" s="2"/>
      <c r="B95" s="31"/>
      <c r="C95" s="31"/>
      <c r="D95" s="29"/>
      <c r="E95" s="30"/>
      <c r="F95" s="31"/>
      <c r="G95" s="38"/>
      <c r="H95" s="33"/>
      <c r="I95" s="34"/>
      <c r="J95" s="35">
        <f t="shared" si="9"/>
        <v>0</v>
      </c>
      <c r="K95" s="36">
        <f t="shared" si="10"/>
        <v>0</v>
      </c>
      <c r="L95" s="39">
        <f t="shared" si="11"/>
        <v>0</v>
      </c>
    </row>
    <row r="96" spans="1:12" s="2" customFormat="1" x14ac:dyDescent="0.3"/>
    <row r="97" s="2" customFormat="1" x14ac:dyDescent="0.3"/>
  </sheetData>
  <mergeCells count="14">
    <mergeCell ref="B2:F2"/>
    <mergeCell ref="C3:H3"/>
    <mergeCell ref="C4:H4"/>
    <mergeCell ref="E5:F5"/>
    <mergeCell ref="B6:B7"/>
    <mergeCell ref="C6:C7"/>
    <mergeCell ref="G6:G7"/>
    <mergeCell ref="H6:H7"/>
    <mergeCell ref="I6:I7"/>
    <mergeCell ref="J6:J7"/>
    <mergeCell ref="B9:B11"/>
    <mergeCell ref="C9:D9"/>
    <mergeCell ref="C10:D10"/>
    <mergeCell ref="C11:D11"/>
  </mergeCells>
  <dataValidations count="3">
    <dataValidation type="list" allowBlank="1" showInputMessage="1" showErrorMessage="1" sqref="H13" xr:uid="{00000000-0002-0000-0000-000000000000}">
      <formula1>"CUSTO (SEM BDI),PREÇO (COM BDI)"</formula1>
      <formula2>0</formula2>
    </dataValidation>
    <dataValidation type="list" allowBlank="1" showInputMessage="1" showErrorMessage="1" sqref="D7" xr:uid="{00000000-0002-0000-0000-000001000000}">
      <formula1>"Sim,Não"</formula1>
      <formula2>0</formula2>
    </dataValidation>
    <dataValidation type="list" allowBlank="1" showInputMessage="1" showErrorMessage="1" sqref="E5" xr:uid="{00000000-0002-0000-0000-000002000000}">
      <formula1>"1 – Empreitada por Preço Global,2 – Empreitada por Preço Unitário,3 – Empreitada Integral,4 – Tarefa,5 – Execução Direta,6 – Contratação integrada,7 – Contratação semi-integrada,8 – Fornecimento e prestação de serviço associado"</formula1>
      <formula2>0</formula2>
    </dataValidation>
  </dataValidations>
  <pageMargins left="0.51180555555555596" right="0.51180555555555596" top="0.78749999999999998" bottom="0.78749999999999998" header="0.511811023622047" footer="0.511811023622047"/>
  <pageSetup paperSize="9" orientation="portrait" horizontalDpi="300" verticalDpi="300"/>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L26"/>
  <sheetViews>
    <sheetView showGridLines="0" zoomScaleNormal="100" workbookViewId="0">
      <selection activeCell="F3" sqref="F3"/>
    </sheetView>
  </sheetViews>
  <sheetFormatPr defaultColWidth="8.5546875" defaultRowHeight="14.4" x14ac:dyDescent="0.3"/>
  <cols>
    <col min="1" max="1" width="2.88671875" customWidth="1"/>
    <col min="3" max="3" width="21.33203125" customWidth="1"/>
    <col min="6" max="6" width="9.6640625" customWidth="1"/>
  </cols>
  <sheetData>
    <row r="2" spans="2:12" ht="18" x14ac:dyDescent="0.35">
      <c r="B2" s="58" t="s">
        <v>35</v>
      </c>
      <c r="C2" s="58"/>
      <c r="D2" s="58"/>
      <c r="E2" s="58"/>
      <c r="F2" s="40">
        <v>0.2823</v>
      </c>
      <c r="G2" s="3"/>
      <c r="H2" s="1"/>
      <c r="I2" s="1"/>
    </row>
    <row r="3" spans="2:12" x14ac:dyDescent="0.3">
      <c r="B3" s="3"/>
      <c r="C3" s="3"/>
      <c r="D3" s="3"/>
      <c r="E3" s="3"/>
      <c r="F3" s="3"/>
      <c r="G3" s="3"/>
      <c r="H3" s="2"/>
    </row>
    <row r="4" spans="2:12" x14ac:dyDescent="0.3">
      <c r="B4" s="59" t="s">
        <v>36</v>
      </c>
      <c r="C4" s="59"/>
      <c r="D4" s="59"/>
      <c r="E4" s="59"/>
      <c r="F4" s="59"/>
      <c r="G4" s="3"/>
      <c r="H4" s="59" t="s">
        <v>37</v>
      </c>
      <c r="I4" s="59"/>
      <c r="J4" s="59"/>
      <c r="K4" s="59"/>
      <c r="L4" s="59"/>
    </row>
    <row r="5" spans="2:12" ht="15.75" customHeight="1" x14ac:dyDescent="0.3">
      <c r="B5" s="60" t="s">
        <v>38</v>
      </c>
      <c r="C5" s="60"/>
      <c r="D5" s="60"/>
      <c r="E5" s="60"/>
      <c r="F5" s="41">
        <v>0</v>
      </c>
      <c r="G5" s="2"/>
      <c r="H5" s="61" t="s">
        <v>39</v>
      </c>
      <c r="I5" s="61"/>
      <c r="J5" s="61"/>
      <c r="K5" s="61"/>
      <c r="L5" s="61"/>
    </row>
    <row r="6" spans="2:12" x14ac:dyDescent="0.3">
      <c r="B6" s="60" t="s">
        <v>40</v>
      </c>
      <c r="C6" s="60"/>
      <c r="D6" s="60"/>
      <c r="E6" s="60"/>
      <c r="F6" s="41">
        <v>0</v>
      </c>
      <c r="G6" s="2"/>
      <c r="H6" s="61"/>
      <c r="I6" s="61"/>
      <c r="J6" s="61"/>
      <c r="K6" s="61"/>
      <c r="L6" s="61"/>
    </row>
    <row r="7" spans="2:12" x14ac:dyDescent="0.3">
      <c r="B7" s="60" t="s">
        <v>41</v>
      </c>
      <c r="C7" s="60"/>
      <c r="D7" s="60"/>
      <c r="E7" s="60"/>
      <c r="F7" s="41">
        <v>0</v>
      </c>
      <c r="G7" s="2"/>
      <c r="H7" s="61"/>
      <c r="I7" s="61"/>
      <c r="J7" s="61"/>
      <c r="K7" s="61"/>
      <c r="L7" s="61"/>
    </row>
    <row r="8" spans="2:12" x14ac:dyDescent="0.3">
      <c r="B8" s="60" t="s">
        <v>42</v>
      </c>
      <c r="C8" s="60"/>
      <c r="D8" s="60"/>
      <c r="E8" s="60"/>
      <c r="F8" s="41">
        <v>0</v>
      </c>
      <c r="G8" s="2"/>
      <c r="H8" s="61"/>
      <c r="I8" s="61"/>
      <c r="J8" s="61"/>
      <c r="K8" s="61"/>
      <c r="L8" s="61"/>
    </row>
    <row r="9" spans="2:12" x14ac:dyDescent="0.3">
      <c r="B9" s="60" t="s">
        <v>43</v>
      </c>
      <c r="C9" s="60"/>
      <c r="D9" s="60"/>
      <c r="E9" s="60"/>
      <c r="F9" s="41">
        <v>0</v>
      </c>
      <c r="G9" s="2"/>
      <c r="H9" s="61"/>
      <c r="I9" s="61"/>
      <c r="J9" s="61"/>
      <c r="K9" s="61"/>
      <c r="L9" s="61"/>
    </row>
    <row r="10" spans="2:12" x14ac:dyDescent="0.3">
      <c r="B10" s="62" t="s">
        <v>44</v>
      </c>
      <c r="C10" s="62"/>
      <c r="D10" s="62"/>
      <c r="E10" s="62"/>
      <c r="F10" s="17">
        <v>0</v>
      </c>
      <c r="G10" s="2"/>
      <c r="H10" s="61"/>
      <c r="I10" s="61"/>
      <c r="J10" s="61"/>
      <c r="K10" s="61"/>
      <c r="L10" s="61"/>
    </row>
    <row r="13" spans="2:12" x14ac:dyDescent="0.3">
      <c r="B13" s="47" t="s">
        <v>17</v>
      </c>
      <c r="C13" s="48" t="s">
        <v>18</v>
      </c>
      <c r="D13" s="48"/>
    </row>
    <row r="14" spans="2:12" x14ac:dyDescent="0.3">
      <c r="B14" s="47"/>
      <c r="C14" s="49" t="s">
        <v>19</v>
      </c>
      <c r="D14" s="49"/>
    </row>
    <row r="15" spans="2:12" x14ac:dyDescent="0.3">
      <c r="B15" s="47"/>
      <c r="C15" s="50" t="s">
        <v>20</v>
      </c>
      <c r="D15" s="50"/>
    </row>
    <row r="26" spans="7:7" x14ac:dyDescent="0.3">
      <c r="G26" s="42"/>
    </row>
  </sheetData>
  <mergeCells count="14">
    <mergeCell ref="H4:L4"/>
    <mergeCell ref="B5:E5"/>
    <mergeCell ref="H5:L10"/>
    <mergeCell ref="B6:E6"/>
    <mergeCell ref="B7:E7"/>
    <mergeCell ref="B8:E8"/>
    <mergeCell ref="B9:E9"/>
    <mergeCell ref="B10:E10"/>
    <mergeCell ref="B13:B15"/>
    <mergeCell ref="C13:D13"/>
    <mergeCell ref="C14:D14"/>
    <mergeCell ref="C15:D15"/>
    <mergeCell ref="B2:E2"/>
    <mergeCell ref="B4:F4"/>
  </mergeCells>
  <pageMargins left="0.51180555555555596" right="0.51180555555555596" top="0.78749999999999998" bottom="0.78749999999999998"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Planilhas</vt:lpstr>
      </vt:variant>
      <vt:variant>
        <vt:i4>2</vt:i4>
      </vt:variant>
    </vt:vector>
  </HeadingPairs>
  <TitlesOfParts>
    <vt:vector size="2" baseType="lpstr">
      <vt:lpstr>Planilha Orçamentária</vt:lpstr>
      <vt:lpstr>Detalhamento do BDI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Gustavo Gomes Silva</dc:creator>
  <dc:description/>
  <cp:lastModifiedBy>Gustavo Gomes Silva</cp:lastModifiedBy>
  <cp:revision>0</cp:revision>
  <dcterms:created xsi:type="dcterms:W3CDTF">2022-07-05T20:48:01Z</dcterms:created>
  <dcterms:modified xsi:type="dcterms:W3CDTF">2025-12-18T12:21:17Z</dcterms:modified>
  <dc:language>pt-BR</dc:language>
</cp:coreProperties>
</file>