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_rels/workbook.xml.rels" ContentType="application/vnd.openxmlformats-package.relationship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_rels/sheet1.xml.rels" ContentType="application/vnd.openxmlformats-package.relationships+xml"/>
  <Override PartName="/xl/drawings/drawing1.xml" ContentType="application/vnd.openxmlformats-officedocument.drawing+xml"/>
  <Override PartName="/xl/drawings/vmlDrawing1.vml" ContentType="application/vnd.openxmlformats-officedocument.vmlDrawing"/>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Orçamentária" sheetId="1" state="visible" r:id="rId3"/>
    <sheet name="Orientações" sheetId="2" state="visible" r:id="rId4"/>
    <sheet name="Detalhamento do BDI" sheetId="3" state="visible" r:id="rId5"/>
    <sheet name="Composições Próprias" sheetId="4" state="visible" r:id="rId6"/>
    <sheet name="Cotações" sheetId="5" state="visible" r:id="rId7"/>
    <sheet name="Memórias de Cálculo" sheetId="6" state="visible" r:id="rId8"/>
  </sheets>
  <definedNames>
    <definedName function="false" hidden="true" localSheetId="0" name="_xlnm._FilterDatabase" vbProcedure="false">'Planilha Orçamentária'!$B$15:$L$100</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 desconhecido</author>
  </authors>
  <commentList>
    <comment ref="C6" authorId="0">
      <text>
        <r>
          <rPr>
            <sz val="10"/>
            <rFont val="Arial"/>
            <family val="2"/>
          </rPr>
          <t xml:space="preserve">SIM ou NÃO</t>
        </r>
      </text>
    </comment>
    <comment ref="C7" authorId="0">
      <text>
        <r>
          <rPr>
            <sz val="10"/>
            <rFont val="Arial"/>
            <family val="2"/>
          </rPr>
          <t xml:space="preserve">CENTRAL
JEQUITINHONHA
LESTE
NORTE
SUL
TRIANGULO
</t>
        </r>
      </text>
    </comment>
    <comment ref="I6" authorId="0">
      <text>
        <r>
          <rPr>
            <sz val="10"/>
            <rFont val="Arial"/>
            <family val="2"/>
          </rPr>
          <t xml:space="preserve">Preencher caso exista BDI diferenciado para equipamentos, por exemplo.
</t>
        </r>
      </text>
    </comment>
  </commentList>
</comments>
</file>

<file path=xl/sharedStrings.xml><?xml version="1.0" encoding="utf-8"?>
<sst xmlns="http://schemas.openxmlformats.org/spreadsheetml/2006/main" count="140" uniqueCount="122">
  <si>
    <t xml:space="preserve">PLANILHA ORÇAMENTÁRIA</t>
  </si>
  <si>
    <t xml:space="preserve">LICITAÇÃO Nº</t>
  </si>
  <si>
    <t xml:space="preserve">15/2025</t>
  </si>
  <si>
    <t xml:space="preserve">EDITAL Nº</t>
  </si>
  <si>
    <t xml:space="preserve">02/2025</t>
  </si>
  <si>
    <t xml:space="preserve">LEGENDA</t>
  </si>
  <si>
    <t xml:space="preserve">ÓRGÃO</t>
  </si>
  <si>
    <t xml:space="preserve">PREFEITURA MUNICIPAL DE INIMUTABA</t>
  </si>
  <si>
    <t xml:space="preserve">CPF/CNPJ</t>
  </si>
  <si>
    <t xml:space="preserve">125.368.986-52</t>
  </si>
  <si>
    <t xml:space="preserve">DATA DA PROPOSTA</t>
  </si>
  <si>
    <t xml:space="preserve">PREENCHIMENTO OBRIGATÓRIO</t>
  </si>
  <si>
    <t xml:space="preserve">OBJETO</t>
  </si>
  <si>
    <t xml:space="preserve">CONTRATAÇÃO DE EMPRESA PARA EXECUÇÃO DE OBRA DE PAVIMENTAÇÃO ASFÁLTICA EM TSD DE VIAS PÚBLICAS DO BAIRRO JARDIM OESTE (RUA CECÍLIA TEODORO, RUA DOS CRISTAIS - TRECHO I E II; RUA ESMERALDA – TRECHO II; RUA AMETISTA – TRECHO I; RUA SAFIRA – TRECHO I E RUA DIAMANTE – TRECHO I)</t>
  </si>
  <si>
    <t xml:space="preserve">LOTE</t>
  </si>
  <si>
    <t xml:space="preserve">PREENCHIIMENTO FACULTATIVO</t>
  </si>
  <si>
    <t xml:space="preserve">MODALIDADE</t>
  </si>
  <si>
    <t xml:space="preserve">CONCORRÊNCIA</t>
  </si>
  <si>
    <t xml:space="preserve">REGIME DE EXECUÇÃO</t>
  </si>
  <si>
    <t xml:space="preserve">1 – Empreitada por Preço Global</t>
  </si>
  <si>
    <t xml:space="preserve">CIDADE</t>
  </si>
  <si>
    <t xml:space="preserve">INIMUTABA</t>
  </si>
  <si>
    <t xml:space="preserve">UF</t>
  </si>
  <si>
    <t xml:space="preserve">MG</t>
  </si>
  <si>
    <t xml:space="preserve">PREENCHIMENTO AUTOMÁTICO</t>
  </si>
  <si>
    <t xml:space="preserve">DESONERAÇÃO</t>
  </si>
  <si>
    <t xml:space="preserve">Sim</t>
  </si>
  <si>
    <t xml:space="preserve">ENCARGOS SOCIAIS - HORISTAS (%)</t>
  </si>
  <si>
    <t xml:space="preserve">BDI 1</t>
  </si>
  <si>
    <t xml:space="preserve">BDI 2</t>
  </si>
  <si>
    <t xml:space="preserve">LOCALIDADE (SICOR-MG)</t>
  </si>
  <si>
    <t xml:space="preserve">CENTRAL</t>
  </si>
  <si>
    <t xml:space="preserve">ENCARGOS SOCIAIS - MENSALISTAS (%)</t>
  </si>
  <si>
    <t xml:space="preserve">REFERÊNCIA</t>
  </si>
  <si>
    <t xml:space="preserve">DATA-BASE (MÊS/ANO)</t>
  </si>
  <si>
    <t xml:space="preserve">TIPO DE VALOR</t>
  </si>
  <si>
    <t xml:space="preserve">TOTAL GERAL</t>
  </si>
  <si>
    <t xml:space="preserve">CUSTO (SEM BDI)</t>
  </si>
  <si>
    <t xml:space="preserve">ITEM</t>
  </si>
  <si>
    <t xml:space="preserve">CÓDIGO</t>
  </si>
  <si>
    <t xml:space="preserve">DESCRIÇÃO DOS SERVIÇOS</t>
  </si>
  <si>
    <t xml:space="preserve">UNIDADE</t>
  </si>
  <si>
    <t xml:space="preserve">QUANTIDADE</t>
  </si>
  <si>
    <t xml:space="preserve">VALOR UNITÁRIO (R$)</t>
  </si>
  <si>
    <t xml:space="preserve">BDI</t>
  </si>
  <si>
    <t xml:space="preserve">CUSTO UNITÁRIO (SEM BDI)</t>
  </si>
  <si>
    <t xml:space="preserve">PREÇO UNITÁRIO (COM BDI)</t>
  </si>
  <si>
    <t xml:space="preserve">PREÇO TOTAL</t>
  </si>
  <si>
    <t xml:space="preserve">1</t>
  </si>
  <si>
    <t xml:space="preserve">INSTALAÇÕES INICIAIS DA OBRA</t>
  </si>
  <si>
    <t xml:space="preserve">1.1</t>
  </si>
  <si>
    <t xml:space="preserve">ED-16660</t>
  </si>
  <si>
    <t xml:space="preserve">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</si>
  <si>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 xml:space="preserve">M2</t>
  </si>
  <si>
    <t xml:space="preserve">1.2</t>
  </si>
  <si>
    <t xml:space="preserve">ED-50392</t>
  </si>
  <si>
    <t xml:space="preserve">MOBILIZAÇÃO E DESMOBILIZAÇÃO DE OBRA EM CENTRO URBANO OU REGIÃO LIMÍTROFE COM VALOR ATÉ O VALOR DE 1.000.000,00</t>
  </si>
  <si>
    <t xml:space="preserve">%</t>
  </si>
  <si>
    <t xml:space="preserve">2</t>
  </si>
  <si>
    <t xml:space="preserve">TERRAPLANAGEM</t>
  </si>
  <si>
    <t xml:space="preserve">2.1</t>
  </si>
  <si>
    <t xml:space="preserve">RO-41082</t>
  </si>
  <si>
    <t xml:space="preserve"> Regularização do sub-leito (proctor intermediário)</t>
  </si>
  <si>
    <t xml:space="preserve">2.2</t>
  </si>
  <si>
    <t xml:space="preserve">SINAPI- 101121</t>
  </si>
  <si>
    <t xml:space="preserve">ESCAVAÇÃO HORIZONTAL, INCLUINDO ESCARIFICAÇÃO EM SOLO DE 2A CATEGORIA COM TRATOR DE ESTEIRAS (170HP/LÂMINA: 5,20M3). AF_07/2020 – (LEITO)</t>
  </si>
  <si>
    <t xml:space="preserve">M3</t>
  </si>
  <si>
    <t xml:space="preserve">2.3</t>
  </si>
  <si>
    <t xml:space="preserve">SINAPI- 101126</t>
  </si>
  <si>
    <t xml:space="preserve">ESCAVAÇÃO HORIZONTAL, INCLUINDO CARGA E DESCARGA EM= SOLO DE 1A CATEGORIA COM TRATOR DE ESTEIRAS (170HP/LÂMINA: 5,20M3 AF_07/2020 - (CASCALHO)</t>
  </si>
  <si>
    <t xml:space="preserve">2.4</t>
  </si>
  <si>
    <t xml:space="preserve">RO-41338</t>
  </si>
  <si>
    <t xml:space="preserve">Transporte de material de jazida para conservação. Distância média de transporte de 10,10 a 15,00 km – (CASCALHO)</t>
  </si>
  <si>
    <t xml:space="preserve">M3XKM</t>
  </si>
  <si>
    <t xml:space="preserve">2.5</t>
  </si>
  <si>
    <t xml:space="preserve">SINAPI-I 4743</t>
  </si>
  <si>
    <t xml:space="preserve">CASCALHO DE CAVA (SINAPI 04/2024)</t>
  </si>
  <si>
    <t xml:space="preserve">2.6</t>
  </si>
  <si>
    <t xml:space="preserve">SINAPI- 96388</t>
  </si>
  <si>
    <t xml:space="preserve">EXECUÇÃO E COMPACTAÇÃO DE BASE E OU SUB BASE PARAPAVIMENTAÇÃO DE SOLOS DE COMPORTAMENTO LATERÍTICO(ARENOSO) - EXCLUSIVE SOLO, ESCAVAÇÃO, CARGA E TRANSPORTE.AF_11/2019</t>
  </si>
  <si>
    <t xml:space="preserve">3</t>
  </si>
  <si>
    <t xml:space="preserve">PAVIMENTAÇÃO EM TSD</t>
  </si>
  <si>
    <t xml:space="preserve">3.1</t>
  </si>
  <si>
    <t xml:space="preserve">COMPOSIÇÃO 01</t>
  </si>
  <si>
    <t xml:space="preserve">Imprimação (Execução e fornecimento do material betuminoso, exclusive transporte do material betuminoso)</t>
  </si>
  <si>
    <t xml:space="preserve">3.2</t>
  </si>
  <si>
    <t xml:space="preserve"> COMPOSIÇÃO 02</t>
  </si>
  <si>
    <t xml:space="preserve">Tratamento superficial duplo com banho diluído e fornecimento domaterial betuminoso (Execução, incluindo fornecimento e limpeza dos agregados e fornecimento do do material betuminoso)material betuminoso, exclusive transporte</t>
  </si>
  <si>
    <t xml:space="preserve">3.3</t>
  </si>
  <si>
    <t xml:space="preserve">RO-41376</t>
  </si>
  <si>
    <t xml:space="preserve">TRANSPORTE DE MATERIAL DE QUALQUER NATUREZA. DISTÂNCIA MÉDIA DE TRANSPORTE &gt;= 50,10 KM – CM-30</t>
  </si>
  <si>
    <t xml:space="preserve">TxKM</t>
  </si>
  <si>
    <t xml:space="preserve">3.4</t>
  </si>
  <si>
    <t xml:space="preserve">TRANSPORTE DE MATERIAL DE QUALQUER NATUREZA. DISTÂNCIA MÉDIA DE TRANSPORTE &gt;= 50,10 KM – RR-2C</t>
  </si>
  <si>
    <t xml:space="preserve">3.5</t>
  </si>
  <si>
    <t xml:space="preserve">Transporte de material de jazida para conservação. Distância média de transporte de 10,10 a 15,00 km</t>
  </si>
  <si>
    <t xml:space="preserve">4</t>
  </si>
  <si>
    <t xml:space="preserve">DRENAGEM SUPERFICIAL</t>
  </si>
  <si>
    <t xml:space="preserve">4.1</t>
  </si>
  <si>
    <t xml:space="preserve">SINAPI- 94267</t>
  </si>
  <si>
    <t xml:space="preserve">GUIA (MEIO-FIO) E SARJETA CONJUGADOS DE CONCRETO, MOLDADA IN LOCO EM TRECHO RETO COM EXTRUSORA, 45 CM BASE (15 CM BASE DA GUIA + 30 CM BASE DA SARJETA) X 22 CM ALTURA. AF_06/2016</t>
  </si>
  <si>
    <t xml:space="preserve">M</t>
  </si>
  <si>
    <t xml:space="preserve">Orientações de PREENCHIMENTO:</t>
  </si>
  <si>
    <t xml:space="preserve">CÓDIGO:</t>
  </si>
  <si>
    <t xml:space="preserve">não pode ter letras e nem códigos repetidos</t>
  </si>
  <si>
    <t xml:space="preserve">REFERÊNCIA:</t>
  </si>
  <si>
    <t xml:space="preserve">SINAPI, SICRO, PRÓPRIO ou OUTRAS</t>
  </si>
  <si>
    <t xml:space="preserve">TOTAL GERAL:</t>
  </si>
  <si>
    <t xml:space="preserve">Mesmo valor do contrato/aditivo</t>
  </si>
  <si>
    <t xml:space="preserve">BDI PROPOSTO:</t>
  </si>
  <si>
    <t xml:space="preserve">FÓRMULA ADOTADA:</t>
  </si>
  <si>
    <t xml:space="preserve">Espaço para detalhamento da fórmula de cálculo utilizada para o BDI.</t>
  </si>
  <si>
    <t xml:space="preserve">COMPOSIÇÃO DO BDI</t>
  </si>
  <si>
    <t xml:space="preserve">ADMINISTRAÇÃO CENTRAL (AC)</t>
  </si>
  <si>
    <t xml:space="preserve">GARANTIA (G) e SEGURO (S)</t>
  </si>
  <si>
    <t xml:space="preserve">RISCO ( R )</t>
  </si>
  <si>
    <t xml:space="preserve">DESPESAS FINANCEIRAS (DF)</t>
  </si>
  <si>
    <t xml:space="preserve">LUCRO (L)</t>
  </si>
  <si>
    <t xml:space="preserve">TRIBUTOS (T)</t>
  </si>
  <si>
    <t xml:space="preserve">Espaço reservado para detalhamento das Composições Próprias (CPU) utilizadas na Planilha Orçamentária, quando for o caso.</t>
  </si>
  <si>
    <t xml:space="preserve">Espaço reservado para detalhamento das Cotações realizadas, quando for o caso.</t>
  </si>
  <si>
    <t xml:space="preserve">Espaço reservado para detalhamento das memórias de cálculo.</t>
  </si>
</sst>
</file>

<file path=xl/styles.xml><?xml version="1.0" encoding="utf-8"?>
<styleSheet xmlns="http://schemas.openxmlformats.org/spreadsheetml/2006/main">
  <numFmts count="11">
    <numFmt numFmtId="164" formatCode="General"/>
    <numFmt numFmtId="165" formatCode="_-&quot;R$&quot;* #,##0.00_-;&quot;-R$&quot;* #,##0.00_-;_-&quot;R$&quot;* \-??_-;_-@_-"/>
    <numFmt numFmtId="166" formatCode="#,##0.00"/>
    <numFmt numFmtId="167" formatCode="@"/>
    <numFmt numFmtId="168" formatCode="d/m/yyyy"/>
    <numFmt numFmtId="169" formatCode="0%"/>
    <numFmt numFmtId="170" formatCode="0.00%"/>
    <numFmt numFmtId="171" formatCode="mmm/yy"/>
    <numFmt numFmtId="172" formatCode="_-&quot;R$ &quot;* #,##0.00_-;&quot;-R$ &quot;* #,##0.00_-;_-&quot;R$ &quot;* \-??_-;_-@_-"/>
    <numFmt numFmtId="173" formatCode="#,##0.0000"/>
    <numFmt numFmtId="174" formatCode="0.00"/>
  </numFmts>
  <fonts count="14">
    <font>
      <sz val="11"/>
      <color theme="1"/>
      <name val="Calibri"/>
      <family val="2"/>
      <charset val="1"/>
    </font>
    <font>
      <sz val="10"/>
      <name val="Arial"/>
      <family val="0"/>
    </font>
    <font>
      <sz val="10"/>
      <name val="Arial"/>
      <family val="0"/>
    </font>
    <font>
      <sz val="10"/>
      <name val="Arial"/>
      <family val="0"/>
    </font>
    <font>
      <b val="true"/>
      <sz val="16"/>
      <color theme="1"/>
      <name val="Calibri"/>
      <family val="2"/>
      <charset val="1"/>
    </font>
    <font>
      <b val="true"/>
      <sz val="11"/>
      <color theme="1"/>
      <name val="Calibri"/>
      <family val="2"/>
      <charset val="1"/>
    </font>
    <font>
      <b val="true"/>
      <sz val="10"/>
      <color theme="1"/>
      <name val="Calibri"/>
      <family val="2"/>
      <charset val="1"/>
    </font>
    <font>
      <sz val="10"/>
      <color theme="1"/>
      <name val="Calibri"/>
      <family val="2"/>
      <charset val="1"/>
    </font>
    <font>
      <sz val="11"/>
      <name val="Calibri"/>
      <family val="2"/>
      <charset val="1"/>
    </font>
    <font>
      <sz val="11"/>
      <color rgb="FFFF0000"/>
      <name val="Calibri"/>
      <family val="2"/>
      <charset val="1"/>
    </font>
    <font>
      <sz val="10"/>
      <name val="Arial"/>
      <family val="2"/>
    </font>
    <font>
      <b val="true"/>
      <sz val="12"/>
      <color theme="1"/>
      <name val="Calibri"/>
      <family val="2"/>
      <charset val="1"/>
    </font>
    <font>
      <b val="true"/>
      <sz val="14"/>
      <color theme="1"/>
      <name val="Calibri"/>
      <family val="2"/>
      <charset val="1"/>
    </font>
    <font>
      <b val="true"/>
      <sz val="14"/>
      <color theme="8" tint="-0.25"/>
      <name val="Calibri"/>
      <family val="2"/>
      <charset val="1"/>
    </font>
  </fonts>
  <fills count="11">
    <fill>
      <patternFill patternType="none"/>
    </fill>
    <fill>
      <patternFill patternType="gray125"/>
    </fill>
    <fill>
      <patternFill patternType="solid">
        <fgColor theme="0"/>
        <bgColor rgb="FFF2F2F2"/>
      </patternFill>
    </fill>
    <fill>
      <patternFill patternType="solid">
        <fgColor theme="0" tint="-0.25"/>
        <bgColor rgb="FFC9C9C9"/>
      </patternFill>
    </fill>
    <fill>
      <patternFill patternType="solid">
        <fgColor rgb="FFFFFF96"/>
        <bgColor rgb="FFF2F2F2"/>
      </patternFill>
    </fill>
    <fill>
      <patternFill patternType="solid">
        <fgColor theme="0" tint="-0.05"/>
        <bgColor rgb="FFFFFFFF"/>
      </patternFill>
    </fill>
    <fill>
      <patternFill patternType="solid">
        <fgColor theme="9" tint="0.5999"/>
        <bgColor rgb="FFD9D9D9"/>
      </patternFill>
    </fill>
    <fill>
      <patternFill patternType="solid">
        <fgColor theme="6" tint="0.3999"/>
        <bgColor rgb="FFBFBFBF"/>
      </patternFill>
    </fill>
    <fill>
      <patternFill patternType="solid">
        <fgColor theme="0" tint="-0.15"/>
        <bgColor rgb="FFC9C9C9"/>
      </patternFill>
    </fill>
    <fill>
      <patternFill patternType="solid">
        <fgColor rgb="FFFFFF00"/>
        <bgColor rgb="FFFFFF00"/>
      </patternFill>
    </fill>
    <fill>
      <patternFill patternType="solid">
        <fgColor rgb="FFAAE571"/>
        <bgColor rgb="FFC5E0B4"/>
      </patternFill>
    </fill>
  </fills>
  <borders count="27">
    <border diagonalUp="false" diagonalDown="false">
      <left/>
      <right/>
      <top/>
      <bottom/>
      <diagonal/>
    </border>
    <border diagonalUp="false" diagonalDown="false">
      <left style="thick"/>
      <right style="medium"/>
      <top style="thick"/>
      <bottom style="medium"/>
      <diagonal/>
    </border>
    <border diagonalUp="false" diagonalDown="false">
      <left style="medium"/>
      <right/>
      <top style="thick"/>
      <bottom style="medium"/>
      <diagonal/>
    </border>
    <border diagonalUp="false" diagonalDown="false">
      <left/>
      <right style="medium"/>
      <top style="thick"/>
      <bottom style="medium"/>
      <diagonal/>
    </border>
    <border diagonalUp="false" diagonalDown="false">
      <left/>
      <right style="thick"/>
      <top style="thick"/>
      <bottom style="medium"/>
      <diagonal/>
    </border>
    <border diagonalUp="false" diagonalDown="false">
      <left style="double"/>
      <right style="double"/>
      <top style="double"/>
      <bottom/>
      <diagonal/>
    </border>
    <border diagonalUp="false" diagonalDown="false">
      <left style="thick"/>
      <right/>
      <top style="medium"/>
      <bottom style="medium"/>
      <diagonal/>
    </border>
    <border diagonalUp="false" diagonalDown="false">
      <left/>
      <right style="medium"/>
      <top style="medium"/>
      <bottom style="medium"/>
      <diagonal/>
    </border>
    <border diagonalUp="false" diagonalDown="false">
      <left style="medium"/>
      <right/>
      <top style="medium"/>
      <bottom style="medium"/>
      <diagonal/>
    </border>
    <border diagonalUp="false" diagonalDown="false">
      <left/>
      <right style="thick"/>
      <top style="medium"/>
      <bottom style="medium"/>
      <diagonal/>
    </border>
    <border diagonalUp="false" diagonalDown="false">
      <left style="double"/>
      <right style="double"/>
      <top style="double"/>
      <bottom style="double"/>
      <diagonal/>
    </border>
    <border diagonalUp="false" diagonalDown="false">
      <left/>
      <right/>
      <top style="medium"/>
      <bottom style="medium"/>
      <diagonal/>
    </border>
    <border diagonalUp="false" diagonalDown="false">
      <left style="medium"/>
      <right/>
      <top style="medium"/>
      <bottom style="thick"/>
      <diagonal/>
    </border>
    <border diagonalUp="false" diagonalDown="false">
      <left/>
      <right style="medium"/>
      <top style="medium"/>
      <bottom style="thick"/>
      <diagonal/>
    </border>
    <border diagonalUp="false" diagonalDown="false">
      <left/>
      <right style="thick"/>
      <top style="medium"/>
      <bottom style="thick"/>
      <diagonal/>
    </border>
    <border diagonalUp="false" diagonalDown="false">
      <left style="medium"/>
      <right style="medium"/>
      <top style="medium"/>
      <bottom style="medium"/>
      <diagonal/>
    </border>
    <border diagonalUp="false" diagonalDown="false">
      <left style="medium"/>
      <right/>
      <top/>
      <bottom style="medium"/>
      <diagonal/>
    </border>
    <border diagonalUp="false" diagonalDown="false">
      <left/>
      <right style="medium"/>
      <top/>
      <bottom style="medium"/>
      <diagonal/>
    </border>
    <border diagonalUp="false" diagonalDown="false">
      <left style="medium"/>
      <right/>
      <top style="thin"/>
      <bottom style="thin"/>
      <diagonal/>
    </border>
    <border diagonalUp="false" diagonalDown="false">
      <left style="medium"/>
      <right style="medium"/>
      <top style="thin"/>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double"/>
      <right/>
      <top style="double"/>
      <bottom style="double"/>
      <diagonal/>
    </border>
    <border diagonalUp="false" diagonalDown="false">
      <left/>
      <right style="double"/>
      <top style="double"/>
      <bottom style="double"/>
      <diagonal/>
    </border>
    <border diagonalUp="false" diagonalDown="false">
      <left style="thick"/>
      <right style="thick"/>
      <top style="thick"/>
      <bottom style="medium"/>
      <diagonal/>
    </border>
    <border diagonalUp="false" diagonalDown="false">
      <left style="thick"/>
      <right style="thick"/>
      <top style="medium"/>
      <bottom style="thick"/>
      <diagonal/>
    </border>
    <border diagonalUp="false" diagonalDown="false">
      <left style="thick"/>
      <right/>
      <top style="medium"/>
      <bottom style="thick"/>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9"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cellStyleXfs>
  <cellXfs count="7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6" fontId="0" fillId="0" borderId="0" xfId="0" applyFont="false" applyBorder="false" applyAlignment="true" applyProtection="true">
      <alignment horizontal="general" vertical="bottom" textRotation="0" wrapText="false" indent="0" shrinkToFit="false"/>
      <protection locked="true" hidden="false"/>
    </xf>
    <xf numFmtId="164" fontId="0" fillId="2" borderId="0" xfId="0" applyFont="false" applyBorder="false" applyAlignment="true" applyProtection="true">
      <alignment horizontal="general" vertical="bottom" textRotation="0" wrapText="false" indent="0" shrinkToFit="false"/>
      <protection locked="true" hidden="false"/>
    </xf>
    <xf numFmtId="164" fontId="4" fillId="3" borderId="1" xfId="0" applyFont="true" applyBorder="true" applyAlignment="true" applyProtection="true">
      <alignment horizontal="center" vertical="center" textRotation="0" wrapText="false" indent="0" shrinkToFit="false"/>
      <protection locked="true" hidden="false"/>
    </xf>
    <xf numFmtId="164" fontId="5" fillId="2" borderId="2" xfId="0" applyFont="true" applyBorder="true" applyAlignment="true" applyProtection="true">
      <alignment horizontal="left" vertical="center" textRotation="0" wrapText="false" indent="0" shrinkToFit="false"/>
      <protection locked="true" hidden="false"/>
    </xf>
    <xf numFmtId="167" fontId="0" fillId="4" borderId="3" xfId="0" applyFont="true" applyBorder="true" applyAlignment="true" applyProtection="true">
      <alignment horizontal="center" vertical="center" textRotation="0" wrapText="false" indent="0" shrinkToFit="false"/>
      <protection locked="true" hidden="false"/>
    </xf>
    <xf numFmtId="166" fontId="5" fillId="2" borderId="2" xfId="0" applyFont="true" applyBorder="true" applyAlignment="true" applyProtection="true">
      <alignment horizontal="left" vertical="center" textRotation="0" wrapText="false" indent="0" shrinkToFit="false"/>
      <protection locked="true" hidden="false"/>
    </xf>
    <xf numFmtId="167" fontId="0" fillId="4" borderId="4" xfId="0" applyFont="true" applyBorder="true" applyAlignment="true" applyProtection="true">
      <alignment horizontal="center" vertical="center" textRotation="0" wrapText="false" indent="0" shrinkToFit="false"/>
      <protection locked="true" hidden="false"/>
    </xf>
    <xf numFmtId="166" fontId="0" fillId="2" borderId="0" xfId="0" applyFont="false" applyBorder="false" applyAlignment="true" applyProtection="true">
      <alignment horizontal="general" vertical="bottom" textRotation="0" wrapText="false" indent="0" shrinkToFit="false"/>
      <protection locked="true" hidden="false"/>
    </xf>
    <xf numFmtId="164" fontId="6" fillId="5" borderId="5" xfId="0" applyFont="true" applyBorder="true" applyAlignment="true" applyProtection="true">
      <alignment horizontal="center" vertical="center" textRotation="0" wrapText="false" indent="0" shrinkToFit="false"/>
      <protection locked="true" hidden="false"/>
    </xf>
    <xf numFmtId="164" fontId="5" fillId="2" borderId="6" xfId="0" applyFont="true" applyBorder="true" applyAlignment="true" applyProtection="true">
      <alignment horizontal="left" vertical="center" textRotation="0" wrapText="false" indent="0" shrinkToFit="false"/>
      <protection locked="true" hidden="false"/>
    </xf>
    <xf numFmtId="167" fontId="0" fillId="4" borderId="7" xfId="0" applyFont="true" applyBorder="true" applyAlignment="true" applyProtection="true">
      <alignment horizontal="center" vertical="center" textRotation="0" wrapText="false" indent="0" shrinkToFit="false"/>
      <protection locked="true" hidden="false"/>
    </xf>
    <xf numFmtId="167" fontId="5" fillId="2" borderId="8" xfId="0" applyFont="true" applyBorder="true" applyAlignment="true" applyProtection="true">
      <alignment horizontal="left" vertical="center" textRotation="0" wrapText="false" indent="0" shrinkToFit="false"/>
      <protection locked="true" hidden="false"/>
    </xf>
    <xf numFmtId="166" fontId="5" fillId="2" borderId="8" xfId="0" applyFont="true" applyBorder="true" applyAlignment="true" applyProtection="true">
      <alignment horizontal="left" vertical="center" textRotation="0" wrapText="false" indent="0" shrinkToFit="false"/>
      <protection locked="true" hidden="false"/>
    </xf>
    <xf numFmtId="168" fontId="0" fillId="6" borderId="9" xfId="0" applyFont="false" applyBorder="true" applyAlignment="true" applyProtection="true">
      <alignment horizontal="center" vertical="center" textRotation="0" wrapText="false" indent="0" shrinkToFit="false"/>
      <protection locked="true" hidden="false"/>
    </xf>
    <xf numFmtId="164" fontId="7" fillId="4" borderId="10" xfId="0" applyFont="true" applyBorder="true" applyAlignment="true" applyProtection="true">
      <alignment horizontal="center" vertical="bottom" textRotation="0" wrapText="false" indent="0" shrinkToFit="false"/>
      <protection locked="true" hidden="false"/>
    </xf>
    <xf numFmtId="167" fontId="8" fillId="4" borderId="7" xfId="0" applyFont="true" applyBorder="true" applyAlignment="true" applyProtection="true">
      <alignment horizontal="left" vertical="center" textRotation="0" wrapText="true" indent="0" shrinkToFit="false"/>
      <protection locked="true" hidden="false"/>
    </xf>
    <xf numFmtId="166" fontId="0" fillId="6" borderId="9" xfId="0" applyFont="false" applyBorder="true" applyAlignment="true" applyProtection="true">
      <alignment horizontal="center" vertical="center" textRotation="0" wrapText="false" indent="0" shrinkToFit="false"/>
      <protection locked="true" hidden="false"/>
    </xf>
    <xf numFmtId="164" fontId="7" fillId="6" borderId="10" xfId="0" applyFont="true" applyBorder="true" applyAlignment="true" applyProtection="true">
      <alignment horizontal="center" vertical="bottom" textRotation="0" wrapText="false" indent="0" shrinkToFit="false"/>
      <protection locked="true" hidden="false"/>
    </xf>
    <xf numFmtId="167" fontId="0" fillId="6" borderId="11" xfId="0" applyFont="true" applyBorder="true" applyAlignment="true" applyProtection="true">
      <alignment horizontal="general" vertical="center" textRotation="0" wrapText="false" indent="0" shrinkToFit="false"/>
      <protection locked="true" hidden="false"/>
    </xf>
    <xf numFmtId="164" fontId="5" fillId="2" borderId="8" xfId="0" applyFont="true" applyBorder="true" applyAlignment="true" applyProtection="true">
      <alignment horizontal="left" vertical="center" textRotation="0" wrapText="false" indent="0" shrinkToFit="false"/>
      <protection locked="true" hidden="false"/>
    </xf>
    <xf numFmtId="164" fontId="0" fillId="6" borderId="7" xfId="0" applyFont="true" applyBorder="true" applyAlignment="true" applyProtection="true">
      <alignment horizontal="center" vertical="center" textRotation="0" wrapText="false" indent="0" shrinkToFit="false"/>
      <protection locked="true" hidden="false"/>
    </xf>
    <xf numFmtId="166" fontId="0" fillId="4" borderId="11" xfId="0" applyFont="true" applyBorder="true" applyAlignment="true" applyProtection="true">
      <alignment horizontal="left" vertical="center" textRotation="0" wrapText="false" indent="0" shrinkToFit="false"/>
      <protection locked="true" hidden="false"/>
    </xf>
    <xf numFmtId="166" fontId="0" fillId="4" borderId="9" xfId="0" applyFont="true" applyBorder="true" applyAlignment="true" applyProtection="true">
      <alignment horizontal="center" vertical="center" textRotation="0" wrapText="false" indent="0" shrinkToFit="false"/>
      <protection locked="true" hidden="false"/>
    </xf>
    <xf numFmtId="164" fontId="7" fillId="7" borderId="10" xfId="0" applyFont="true" applyBorder="true" applyAlignment="true" applyProtection="true">
      <alignment horizontal="center" vertical="bottom" textRotation="0" wrapText="false" indent="0" shrinkToFit="false"/>
      <protection locked="true" hidden="false"/>
    </xf>
    <xf numFmtId="164" fontId="5" fillId="0" borderId="8" xfId="0" applyFont="true" applyBorder="true" applyAlignment="true" applyProtection="true">
      <alignment horizontal="general" vertical="center" textRotation="0" wrapText="false" indent="0" shrinkToFit="false"/>
      <protection locked="true" hidden="false"/>
    </xf>
    <xf numFmtId="164" fontId="5" fillId="4" borderId="7" xfId="0" applyFont="true" applyBorder="true" applyAlignment="true" applyProtection="true">
      <alignment horizontal="center" vertical="center" textRotation="0" wrapText="false" indent="0" shrinkToFit="false"/>
      <protection locked="true" hidden="false"/>
    </xf>
    <xf numFmtId="164" fontId="5" fillId="2" borderId="8" xfId="0" applyFont="true" applyBorder="true" applyAlignment="true" applyProtection="true">
      <alignment horizontal="right" vertical="center" textRotation="0" wrapText="true" indent="0" shrinkToFit="false"/>
      <protection locked="true" hidden="false"/>
    </xf>
    <xf numFmtId="169" fontId="0" fillId="6" borderId="7" xfId="0" applyFont="false" applyBorder="true" applyAlignment="true" applyProtection="true">
      <alignment horizontal="center" vertical="center" textRotation="0" wrapText="false" indent="0" shrinkToFit="false"/>
      <protection locked="true" hidden="false"/>
    </xf>
    <xf numFmtId="164" fontId="5" fillId="2" borderId="12" xfId="0" applyFont="true" applyBorder="true" applyAlignment="true" applyProtection="true">
      <alignment horizontal="left" vertical="center" textRotation="0" wrapText="false" indent="0" shrinkToFit="false"/>
      <protection locked="true" hidden="false"/>
    </xf>
    <xf numFmtId="170" fontId="0" fillId="7" borderId="13" xfId="19" applyFont="true" applyBorder="true" applyAlignment="true" applyProtection="true">
      <alignment horizontal="center" vertical="center" textRotation="0" wrapText="false" indent="0" shrinkToFit="false"/>
      <protection locked="true" hidden="false"/>
    </xf>
    <xf numFmtId="166" fontId="5" fillId="2" borderId="12" xfId="0" applyFont="true" applyBorder="true" applyAlignment="true" applyProtection="true">
      <alignment horizontal="left" vertical="center" textRotation="0" wrapText="false" indent="0" shrinkToFit="false"/>
      <protection locked="true" hidden="false"/>
    </xf>
    <xf numFmtId="166" fontId="0" fillId="6" borderId="14" xfId="19" applyFont="true" applyBorder="true" applyAlignment="true" applyProtection="true">
      <alignment horizontal="center" vertical="center" textRotation="0" wrapText="false" indent="0" shrinkToFit="false"/>
      <protection locked="true" hidden="false"/>
    </xf>
    <xf numFmtId="164" fontId="5" fillId="2" borderId="8" xfId="0" applyFont="true" applyBorder="true" applyAlignment="true" applyProtection="true">
      <alignment horizontal="general" vertical="center" textRotation="0" wrapText="false" indent="0" shrinkToFit="false"/>
      <protection locked="true" hidden="false"/>
    </xf>
    <xf numFmtId="164" fontId="5" fillId="3" borderId="8" xfId="0" applyFont="true" applyBorder="true" applyAlignment="true" applyProtection="true">
      <alignment horizontal="center" vertical="center" textRotation="0" wrapText="false" indent="0" shrinkToFit="false"/>
      <protection locked="true" hidden="false"/>
    </xf>
    <xf numFmtId="164" fontId="5" fillId="3" borderId="15" xfId="0" applyFont="true" applyBorder="true" applyAlignment="true" applyProtection="true">
      <alignment horizontal="center" vertical="bottom" textRotation="0" wrapText="false" indent="0" shrinkToFit="false"/>
      <protection locked="true" hidden="false"/>
    </xf>
    <xf numFmtId="164" fontId="5" fillId="2" borderId="8" xfId="0" applyFont="true" applyBorder="true" applyAlignment="true" applyProtection="true">
      <alignment horizontal="center" vertical="center" textRotation="0" wrapText="false" indent="0" shrinkToFit="false"/>
      <protection locked="true" hidden="false"/>
    </xf>
    <xf numFmtId="171" fontId="0" fillId="4" borderId="7" xfId="0" applyFont="false" applyBorder="true" applyAlignment="true" applyProtection="true">
      <alignment horizontal="center" vertical="bottom" textRotation="0" wrapText="fals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5" fillId="2" borderId="16" xfId="0" applyFont="true" applyBorder="true" applyAlignment="true" applyProtection="true">
      <alignment horizontal="center" vertical="center" textRotation="0" wrapText="false" indent="0" shrinkToFit="false"/>
      <protection locked="true" hidden="false"/>
    </xf>
    <xf numFmtId="171" fontId="0" fillId="4" borderId="17" xfId="0" applyFont="false" applyBorder="true" applyAlignment="true" applyProtection="true">
      <alignment horizontal="center" vertical="bottom" textRotation="0" wrapText="false" indent="0" shrinkToFit="false"/>
      <protection locked="true" hidden="false"/>
    </xf>
    <xf numFmtId="166" fontId="5" fillId="5" borderId="15" xfId="0" applyFont="true" applyBorder="true" applyAlignment="true" applyProtection="true">
      <alignment horizontal="center" vertical="center" textRotation="0" wrapText="true" indent="0" shrinkToFit="false"/>
      <protection locked="true" hidden="false"/>
    </xf>
    <xf numFmtId="164" fontId="5" fillId="5" borderId="15" xfId="0" applyFont="true" applyBorder="true" applyAlignment="true" applyProtection="true">
      <alignment horizontal="center" vertical="center" textRotation="0" wrapText="true" indent="0" shrinkToFit="false"/>
      <protection locked="true" hidden="false"/>
    </xf>
    <xf numFmtId="166" fontId="0" fillId="4" borderId="15" xfId="0" applyFont="true" applyBorder="true" applyAlignment="true" applyProtection="true">
      <alignment horizontal="center" vertical="bottom" textRotation="0" wrapText="false" indent="0" shrinkToFit="false"/>
      <protection locked="true" hidden="false"/>
    </xf>
    <xf numFmtId="172" fontId="5" fillId="8" borderId="15" xfId="17" applyFont="true" applyBorder="true" applyAlignment="true" applyProtection="true">
      <alignment horizontal="right" vertical="center" textRotation="0" wrapText="false" indent="0" shrinkToFit="false"/>
      <protection locked="true" hidden="false"/>
    </xf>
    <xf numFmtId="164" fontId="5" fillId="5" borderId="8" xfId="0" applyFont="true" applyBorder="true" applyAlignment="true" applyProtection="true">
      <alignment horizontal="center" vertical="center" textRotation="0" wrapText="true" indent="0" shrinkToFit="false"/>
      <protection locked="true" hidden="false"/>
    </xf>
    <xf numFmtId="166" fontId="5" fillId="5" borderId="8" xfId="0" applyFont="true" applyBorder="true" applyAlignment="true" applyProtection="tru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top" textRotation="0" wrapText="true" indent="0" shrinkToFit="false"/>
      <protection locked="true" hidden="false"/>
    </xf>
    <xf numFmtId="167" fontId="0" fillId="4" borderId="18" xfId="0" applyFont="true" applyBorder="true" applyAlignment="true" applyProtection="true">
      <alignment horizontal="center" vertical="center" textRotation="0" wrapText="false" indent="0" shrinkToFit="false"/>
      <protection locked="true" hidden="false"/>
    </xf>
    <xf numFmtId="167" fontId="0" fillId="4" borderId="18" xfId="0" applyFont="true" applyBorder="true" applyAlignment="true" applyProtection="true">
      <alignment horizontal="left" vertical="center" textRotation="0" wrapText="false" indent="0" shrinkToFit="false"/>
      <protection locked="true" hidden="false"/>
    </xf>
    <xf numFmtId="167" fontId="0" fillId="4" borderId="19" xfId="0" applyFont="false" applyBorder="true" applyAlignment="true" applyProtection="true">
      <alignment horizontal="center" vertical="center" textRotation="0" wrapText="false" indent="0" shrinkToFit="false"/>
      <protection locked="true" hidden="false"/>
    </xf>
    <xf numFmtId="173" fontId="0" fillId="4" borderId="18" xfId="0" applyFont="false" applyBorder="true" applyAlignment="true" applyProtection="true">
      <alignment horizontal="right" vertical="center" textRotation="0" wrapText="false" indent="0" shrinkToFit="false"/>
      <protection locked="true" hidden="false"/>
    </xf>
    <xf numFmtId="166" fontId="0" fillId="4" borderId="20" xfId="20" applyFont="true" applyBorder="true" applyAlignment="true" applyProtection="true">
      <alignment horizontal="right" vertical="center" textRotation="0" wrapText="false" indent="0" shrinkToFit="false"/>
      <protection locked="true" hidden="false"/>
    </xf>
    <xf numFmtId="166" fontId="0" fillId="4" borderId="19" xfId="19" applyFont="true" applyBorder="true" applyAlignment="true" applyProtection="true">
      <alignment horizontal="right" vertical="center" textRotation="0" wrapText="false" indent="0" shrinkToFit="false"/>
      <protection locked="true" hidden="false"/>
    </xf>
    <xf numFmtId="166" fontId="0" fillId="7" borderId="21" xfId="20" applyFont="true" applyBorder="true" applyAlignment="true" applyProtection="true">
      <alignment horizontal="center" vertical="center" textRotation="0" wrapText="false" indent="0" shrinkToFit="false"/>
      <protection locked="true" hidden="false"/>
    </xf>
    <xf numFmtId="166" fontId="0" fillId="7" borderId="18" xfId="20" applyFont="true" applyBorder="true" applyAlignment="true" applyProtection="true">
      <alignment horizontal="center" vertical="center" textRotation="0" wrapText="false" indent="0" shrinkToFit="false"/>
      <protection locked="true" hidden="false"/>
    </xf>
    <xf numFmtId="166" fontId="0" fillId="7" borderId="19" xfId="20" applyFont="true" applyBorder="true" applyAlignment="true" applyProtection="true">
      <alignment horizontal="center" vertical="center" textRotation="0" wrapText="false" indent="0" shrinkToFit="false"/>
      <protection locked="true" hidden="false"/>
    </xf>
    <xf numFmtId="167" fontId="0" fillId="4" borderId="18" xfId="0" applyFont="true" applyBorder="true" applyAlignment="true" applyProtection="true">
      <alignment horizontal="left" vertical="center" textRotation="0" wrapText="true" indent="0" shrinkToFit="false"/>
      <protection locked="true" hidden="false"/>
    </xf>
    <xf numFmtId="174" fontId="0" fillId="4" borderId="18" xfId="19" applyFont="true" applyBorder="true" applyAlignment="true" applyProtection="true">
      <alignment horizontal="right" vertical="center" textRotation="0" wrapText="false" indent="0" shrinkToFit="false"/>
      <protection locked="true" hidden="false"/>
    </xf>
    <xf numFmtId="164" fontId="11" fillId="9" borderId="0" xfId="0" applyFont="true" applyBorder="false" applyAlignment="true" applyProtection="true">
      <alignment horizontal="general" vertical="bottom" textRotation="0" wrapText="false" indent="0" shrinkToFit="false"/>
      <protection locked="true" hidden="false"/>
    </xf>
    <xf numFmtId="164" fontId="5" fillId="9" borderId="0" xfId="0" applyFont="true" applyBorder="false" applyAlignment="true" applyProtection="true">
      <alignment horizontal="general" vertical="bottom" textRotation="0" wrapText="false" indent="0" shrinkToFit="false"/>
      <protection locked="true" hidden="false"/>
    </xf>
    <xf numFmtId="164" fontId="0" fillId="1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12" fillId="8" borderId="22" xfId="0" applyFont="true" applyBorder="true" applyAlignment="true" applyProtection="true">
      <alignment horizontal="center" vertical="center" textRotation="0" wrapText="false" indent="0" shrinkToFit="false"/>
      <protection locked="true" hidden="false"/>
    </xf>
    <xf numFmtId="170" fontId="13" fillId="4" borderId="23" xfId="19" applyFont="true" applyBorder="true" applyAlignment="true" applyProtection="true">
      <alignment horizontal="center" vertical="bottom" textRotation="0" wrapText="false" indent="0" shrinkToFit="false"/>
      <protection locked="true" hidden="false"/>
    </xf>
    <xf numFmtId="164" fontId="5" fillId="8" borderId="24" xfId="0" applyFont="true" applyBorder="true" applyAlignment="true" applyProtection="true">
      <alignment horizontal="center" vertical="center" textRotation="0" wrapText="false" indent="0" shrinkToFit="false"/>
      <protection locked="true" hidden="false"/>
    </xf>
    <xf numFmtId="164" fontId="0" fillId="4" borderId="25" xfId="0" applyFont="true" applyBorder="true" applyAlignment="true" applyProtection="true">
      <alignment horizontal="center" vertical="center" textRotation="0" wrapText="true" indent="0" shrinkToFit="false"/>
      <protection locked="true" hidden="false"/>
    </xf>
    <xf numFmtId="164" fontId="0" fillId="0" borderId="6" xfId="0" applyFont="true" applyBorder="true" applyAlignment="true" applyProtection="true">
      <alignment horizontal="center" vertical="bottom" textRotation="0" wrapText="false" indent="0" shrinkToFit="false"/>
      <protection locked="true" hidden="false"/>
    </xf>
    <xf numFmtId="170" fontId="0" fillId="4" borderId="9" xfId="19" applyFont="true" applyBorder="true" applyAlignment="true" applyProtection="true">
      <alignment horizontal="center" vertical="center" textRotation="0" wrapText="false" indent="0" shrinkToFit="false"/>
      <protection locked="true" hidden="false"/>
    </xf>
    <xf numFmtId="164" fontId="0" fillId="0" borderId="26" xfId="0" applyFont="true" applyBorder="true" applyAlignment="true" applyProtection="true">
      <alignment horizontal="center" vertical="bottom" textRotation="0" wrapText="false" indent="0" shrinkToFit="false"/>
      <protection locked="true" hidden="false"/>
    </xf>
    <xf numFmtId="170" fontId="0" fillId="4" borderId="14" xfId="19" applyFont="true" applyBorder="true" applyAlignment="true" applyProtection="true">
      <alignment horizontal="center" vertical="center" textRotation="0" wrapText="false" indent="0" shrinkToFit="false"/>
      <protection locked="true" hidden="false"/>
    </xf>
    <xf numFmtId="164" fontId="6" fillId="5" borderId="10" xfId="0" applyFont="true" applyBorder="true" applyAlignment="true" applyProtection="true">
      <alignment horizontal="center" vertical="center" textRotation="0" wrapText="false" indent="0" shrinkToFit="false"/>
      <protection locked="true" hidden="false"/>
    </xf>
    <xf numFmtId="170" fontId="0" fillId="0" borderId="0" xfId="0" applyFont="false" applyBorder="false" applyAlignment="true" applyProtection="true">
      <alignment horizontal="general" vertical="bottom" textRotation="0" wrapText="false" indent="0" shrinkToFit="false"/>
      <protection locked="true" hidden="false"/>
    </xf>
    <xf numFmtId="164" fontId="11" fillId="6" borderId="10" xfId="0" applyFont="true" applyBorder="true" applyAlignment="true" applyProtection="true">
      <alignment horizontal="center" vertical="bottom" textRotation="0" wrapText="false" indent="0" shrinkToFit="false"/>
      <protection locked="true" hidden="false"/>
    </xf>
    <xf numFmtId="164" fontId="11" fillId="6" borderId="10" xfId="0" applyFont="true" applyBorder="true" applyAlignment="true" applyProtection="true">
      <alignment horizontal="center"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Moeda 2" xfId="20"/>
  </cellStyles>
  <dxfs count="4">
    <dxf>
      <fill>
        <patternFill patternType="solid">
          <fgColor rgb="FFF2F2F2"/>
          <bgColor rgb="FF000000"/>
        </patternFill>
      </fill>
    </dxf>
    <dxf>
      <fill>
        <patternFill patternType="solid">
          <fgColor rgb="FFFFFF96"/>
          <bgColor rgb="FF000000"/>
        </patternFill>
      </fill>
    </dxf>
    <dxf>
      <fill>
        <patternFill patternType="solid">
          <fgColor rgb="FF000000"/>
          <bgColor rgb="FF000000"/>
        </patternFill>
      </fill>
    </dxf>
    <dxf>
      <fill>
        <patternFill patternType="solid">
          <fgColor rgb="FFC9C9C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5E0B4"/>
      <rgbColor rgb="FFFFFF96"/>
      <rgbColor rgb="FFC9C9C9"/>
      <rgbColor rgb="FFFF99CC"/>
      <rgbColor rgb="FFCC99FF"/>
      <rgbColor rgb="FFFFCC99"/>
      <rgbColor rgb="FF3366FF"/>
      <rgbColor rgb="FF33CCCC"/>
      <rgbColor rgb="FFAAE571"/>
      <rgbColor rgb="FFFFCC00"/>
      <rgbColor rgb="FFFF9900"/>
      <rgbColor rgb="FFFF6600"/>
      <rgbColor rgb="FF666699"/>
      <rgbColor rgb="FF969696"/>
      <rgbColor rgb="FF003366"/>
      <rgbColor rgb="FF339966"/>
      <rgbColor rgb="FF003300"/>
      <rgbColor rgb="FF333300"/>
      <rgbColor rgb="FF993300"/>
      <rgbColor rgb="FF993366"/>
      <rgbColor rgb="FF2F5597"/>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Tema do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Q100"/>
  <sheetViews>
    <sheetView showFormulas="false" showGridLines="false" showRowColHeaders="true" showZeros="true" rightToLeft="false" tabSelected="true" showOutlineSymbols="true" defaultGridColor="true" view="normal" topLeftCell="D1" colorId="64" zoomScale="100" zoomScaleNormal="100" zoomScalePageLayoutView="100" workbookViewId="0">
      <pane xSplit="0" ySplit="15" topLeftCell="A16" activePane="bottomLeft" state="frozen"/>
      <selection pane="topLeft" activeCell="D1" activeCellId="0" sqref="D1"/>
      <selection pane="bottomLeft" activeCell="J2" activeCellId="0" sqref="J2"/>
    </sheetView>
  </sheetViews>
  <sheetFormatPr defaultColWidth="8.54296875" defaultRowHeight="14.25" zeroHeight="false" outlineLevelRow="0" outlineLevelCol="0"/>
  <cols>
    <col collapsed="false" customWidth="true" hidden="false" outlineLevel="0" max="1" min="1" style="1" width="2.44"/>
    <col collapsed="false" customWidth="true" hidden="false" outlineLevel="0" max="2" min="2" style="1" width="23.11"/>
    <col collapsed="false" customWidth="true" hidden="false" outlineLevel="0" max="3" min="3" style="1" width="16.33"/>
    <col collapsed="false" customWidth="true" hidden="false" outlineLevel="0" max="4" min="4" style="1" width="21.44"/>
    <col collapsed="false" customWidth="true" hidden="false" outlineLevel="0" max="5" min="5" style="1" width="64.33"/>
    <col collapsed="false" customWidth="true" hidden="false" outlineLevel="0" max="6" min="6" style="1" width="12.88"/>
    <col collapsed="false" customWidth="true" hidden="false" outlineLevel="0" max="7" min="7" style="1" width="20.56"/>
    <col collapsed="false" customWidth="true" hidden="false" outlineLevel="0" max="8" min="8" style="2" width="18.56"/>
    <col collapsed="false" customWidth="true" hidden="false" outlineLevel="0" max="9" min="9" style="2" width="19.11"/>
    <col collapsed="false" customWidth="true" hidden="false" outlineLevel="0" max="11" min="10" style="2" width="18.56"/>
    <col collapsed="false" customWidth="true" hidden="false" outlineLevel="0" max="12" min="12" style="1" width="26.33"/>
    <col collapsed="false" customWidth="true" hidden="false" outlineLevel="0" max="13" min="13" style="1" width="9.56"/>
    <col collapsed="false" customWidth="true" hidden="false" outlineLevel="0" max="14" min="14" style="1" width="29.11"/>
    <col collapsed="false" customWidth="true" hidden="false" outlineLevel="0" max="15" min="15" style="1" width="8.11"/>
    <col collapsed="false" customWidth="true" hidden="false" outlineLevel="0" max="16" min="16" style="1" width="13"/>
    <col collapsed="false" customWidth="true" hidden="false" outlineLevel="0" max="17" min="17" style="1" width="13.44"/>
    <col collapsed="false" customWidth="true" hidden="false" outlineLevel="0" max="18" min="18" style="1" width="13.67"/>
    <col collapsed="false" customWidth="true" hidden="false" outlineLevel="0" max="19" min="19" style="1" width="14.44"/>
    <col collapsed="false" customWidth="true" hidden="false" outlineLevel="0" max="20" min="20" style="1" width="10.88"/>
    <col collapsed="false" customWidth="true" hidden="false" outlineLevel="0" max="21" min="21" style="1" width="11.56"/>
    <col collapsed="false" customWidth="true" hidden="false" outlineLevel="0" max="22" min="22" style="1" width="14"/>
    <col collapsed="false" customWidth="true" hidden="false" outlineLevel="0" max="23" min="23" style="1" width="9.11"/>
    <col collapsed="false" customWidth="true" hidden="false" outlineLevel="0" max="25" min="25" style="1" width="12.44"/>
  </cols>
  <sheetData>
    <row r="1" customFormat="false" ht="15" hidden="false" customHeight="false" outlineLevel="0" collapsed="false">
      <c r="R1" s="3"/>
      <c r="S1" s="3"/>
      <c r="T1" s="3"/>
      <c r="U1" s="3"/>
      <c r="V1" s="3"/>
      <c r="W1" s="3"/>
      <c r="X1" s="3"/>
      <c r="Y1" s="3"/>
      <c r="Z1" s="3"/>
      <c r="AA1" s="3"/>
      <c r="AB1" s="3"/>
      <c r="AC1" s="3"/>
      <c r="AD1" s="3"/>
      <c r="AE1" s="3"/>
      <c r="AF1" s="3"/>
      <c r="AG1" s="3"/>
      <c r="AH1" s="3"/>
      <c r="AI1" s="3"/>
      <c r="AJ1" s="3"/>
      <c r="AK1" s="3"/>
      <c r="AL1" s="3"/>
      <c r="AM1" s="3"/>
      <c r="AN1" s="3"/>
      <c r="AO1" s="3"/>
      <c r="AP1" s="3"/>
      <c r="AQ1" s="3"/>
    </row>
    <row r="2" customFormat="false" ht="21.75" hidden="false" customHeight="false" outlineLevel="0" collapsed="false">
      <c r="B2" s="4" t="s">
        <v>0</v>
      </c>
      <c r="C2" s="4"/>
      <c r="D2" s="4"/>
      <c r="E2" s="4"/>
      <c r="F2" s="4"/>
      <c r="G2" s="5" t="s">
        <v>1</v>
      </c>
      <c r="H2" s="6" t="s">
        <v>2</v>
      </c>
      <c r="I2" s="7" t="s">
        <v>3</v>
      </c>
      <c r="J2" s="8" t="s">
        <v>4</v>
      </c>
      <c r="K2" s="9"/>
      <c r="L2" s="10" t="s">
        <v>5</v>
      </c>
      <c r="W2" s="3"/>
      <c r="X2" s="3"/>
    </row>
    <row r="3" customFormat="false" ht="13.8" hidden="false" customHeight="false" outlineLevel="0" collapsed="false">
      <c r="B3" s="11" t="s">
        <v>6</v>
      </c>
      <c r="C3" s="12" t="s">
        <v>7</v>
      </c>
      <c r="D3" s="12"/>
      <c r="E3" s="12"/>
      <c r="F3" s="12"/>
      <c r="G3" s="13" t="s">
        <v>8</v>
      </c>
      <c r="H3" s="12" t="s">
        <v>9</v>
      </c>
      <c r="I3" s="14" t="s">
        <v>10</v>
      </c>
      <c r="J3" s="15" t="n">
        <v>45686</v>
      </c>
      <c r="K3" s="9"/>
      <c r="L3" s="16" t="s">
        <v>11</v>
      </c>
      <c r="X3" s="3"/>
    </row>
    <row r="4" customFormat="false" ht="24.05" hidden="false" customHeight="true" outlineLevel="0" collapsed="false">
      <c r="B4" s="11" t="s">
        <v>12</v>
      </c>
      <c r="C4" s="17" t="s">
        <v>13</v>
      </c>
      <c r="D4" s="17"/>
      <c r="E4" s="17"/>
      <c r="F4" s="17"/>
      <c r="G4" s="17"/>
      <c r="H4" s="17"/>
      <c r="I4" s="14" t="s">
        <v>14</v>
      </c>
      <c r="J4" s="18"/>
      <c r="K4" s="9"/>
      <c r="L4" s="19" t="s">
        <v>15</v>
      </c>
      <c r="X4" s="3"/>
    </row>
    <row r="5" customFormat="false" ht="15" hidden="false" customHeight="false" outlineLevel="0" collapsed="false">
      <c r="B5" s="11" t="s">
        <v>16</v>
      </c>
      <c r="C5" s="20" t="s">
        <v>17</v>
      </c>
      <c r="D5" s="21" t="s">
        <v>18</v>
      </c>
      <c r="E5" s="22" t="s">
        <v>19</v>
      </c>
      <c r="F5" s="22"/>
      <c r="G5" s="21" t="s">
        <v>20</v>
      </c>
      <c r="H5" s="23" t="s">
        <v>21</v>
      </c>
      <c r="I5" s="14" t="s">
        <v>22</v>
      </c>
      <c r="J5" s="24" t="s">
        <v>23</v>
      </c>
      <c r="L5" s="25" t="s">
        <v>24</v>
      </c>
    </row>
    <row r="6" customFormat="false" ht="15" hidden="false" customHeight="true" outlineLevel="0" collapsed="false">
      <c r="B6" s="26" t="s">
        <v>25</v>
      </c>
      <c r="C6" s="27" t="s">
        <v>26</v>
      </c>
      <c r="D6" s="28" t="s">
        <v>27</v>
      </c>
      <c r="E6" s="28"/>
      <c r="F6" s="29"/>
      <c r="G6" s="30" t="s">
        <v>28</v>
      </c>
      <c r="H6" s="31" t="n">
        <v>0.2765</v>
      </c>
      <c r="I6" s="32" t="s">
        <v>29</v>
      </c>
      <c r="J6" s="33"/>
    </row>
    <row r="7" customFormat="false" ht="15.75" hidden="false" customHeight="true" outlineLevel="0" collapsed="false">
      <c r="B7" s="34" t="s">
        <v>30</v>
      </c>
      <c r="C7" s="12" t="s">
        <v>31</v>
      </c>
      <c r="D7" s="28" t="s">
        <v>32</v>
      </c>
      <c r="E7" s="28"/>
      <c r="F7" s="29"/>
      <c r="G7" s="30"/>
      <c r="H7" s="31"/>
      <c r="I7" s="32"/>
      <c r="J7" s="33"/>
    </row>
    <row r="8" customFormat="false" ht="15" hidden="false" customHeight="false" outlineLevel="0" collapsed="false"/>
    <row r="9" customFormat="false" ht="15" hidden="false" customHeight="true" outlineLevel="0" collapsed="false">
      <c r="B9" s="35" t="s">
        <v>33</v>
      </c>
      <c r="C9" s="36" t="s">
        <v>34</v>
      </c>
      <c r="D9" s="36"/>
    </row>
    <row r="10" customFormat="false" ht="15.75" hidden="false" customHeight="true" outlineLevel="0" collapsed="false">
      <c r="B10" s="37"/>
      <c r="C10" s="38"/>
      <c r="D10" s="38"/>
      <c r="E10" s="39"/>
    </row>
    <row r="11" customFormat="false" ht="15.75" hidden="false" customHeight="true" outlineLevel="0" collapsed="false">
      <c r="B11" s="37"/>
      <c r="C11" s="38"/>
      <c r="D11" s="38"/>
    </row>
    <row r="12" customFormat="false" ht="15.75" hidden="false" customHeight="true" outlineLevel="0" collapsed="false">
      <c r="B12" s="37"/>
      <c r="C12" s="38"/>
      <c r="D12" s="38"/>
    </row>
    <row r="13" customFormat="false" ht="15" hidden="false" customHeight="false" outlineLevel="0" collapsed="false">
      <c r="B13" s="40"/>
      <c r="C13" s="41"/>
      <c r="D13" s="41"/>
      <c r="H13" s="42" t="s">
        <v>35</v>
      </c>
      <c r="L13" s="43" t="s">
        <v>36</v>
      </c>
    </row>
    <row r="14" customFormat="false" ht="15" hidden="false" customHeight="false" outlineLevel="0" collapsed="false">
      <c r="H14" s="44" t="s">
        <v>37</v>
      </c>
      <c r="L14" s="45" t="n">
        <f aca="false">L16+L19+L26+L32</f>
        <v>307058.130895</v>
      </c>
    </row>
    <row r="15" customFormat="false" ht="37.5" hidden="false" customHeight="true" outlineLevel="0" collapsed="false">
      <c r="B15" s="43" t="s">
        <v>38</v>
      </c>
      <c r="C15" s="43" t="s">
        <v>39</v>
      </c>
      <c r="D15" s="43" t="s">
        <v>33</v>
      </c>
      <c r="E15" s="46" t="s">
        <v>40</v>
      </c>
      <c r="F15" s="43" t="s">
        <v>41</v>
      </c>
      <c r="G15" s="43" t="s">
        <v>42</v>
      </c>
      <c r="H15" s="42" t="s">
        <v>43</v>
      </c>
      <c r="I15" s="42" t="s">
        <v>44</v>
      </c>
      <c r="J15" s="42" t="s">
        <v>45</v>
      </c>
      <c r="K15" s="47" t="s">
        <v>46</v>
      </c>
      <c r="L15" s="43" t="s">
        <v>47</v>
      </c>
      <c r="X15" s="48"/>
    </row>
    <row r="16" customFormat="false" ht="14.25" hidden="false" customHeight="false" outlineLevel="0" collapsed="false">
      <c r="A16" s="3"/>
      <c r="B16" s="49" t="s">
        <v>48</v>
      </c>
      <c r="C16" s="49"/>
      <c r="D16" s="49"/>
      <c r="E16" s="50" t="s">
        <v>49</v>
      </c>
      <c r="F16" s="51"/>
      <c r="G16" s="52"/>
      <c r="H16" s="53"/>
      <c r="I16" s="54"/>
      <c r="J16" s="55"/>
      <c r="K16" s="56"/>
      <c r="L16" s="57" t="n">
        <f aca="false">L17+L18</f>
        <v>3272.8</v>
      </c>
      <c r="N16" s="2"/>
    </row>
    <row r="17" customFormat="false" ht="72" hidden="false" customHeight="false" outlineLevel="0" collapsed="false">
      <c r="A17" s="3"/>
      <c r="B17" s="49" t="s">
        <v>50</v>
      </c>
      <c r="C17" s="49" t="s">
        <v>51</v>
      </c>
      <c r="D17" s="49"/>
      <c r="E17" s="58" t="s">
        <v>52</v>
      </c>
      <c r="F17" s="51" t="s">
        <v>53</v>
      </c>
      <c r="G17" s="52" t="n">
        <v>4.5</v>
      </c>
      <c r="H17" s="53" t="n">
        <v>303.81</v>
      </c>
      <c r="I17" s="54"/>
      <c r="J17" s="55" t="n">
        <f aca="false">ROUND(IF(LEFT($H$14,5)="CUSTO",H17,H17/(1+I17)),2)</f>
        <v>303.81</v>
      </c>
      <c r="K17" s="56" t="n">
        <f aca="false">J17+J17*H6</f>
        <v>387.813465</v>
      </c>
      <c r="L17" s="57" t="n">
        <v>1745.15</v>
      </c>
      <c r="N17" s="2"/>
    </row>
    <row r="18" customFormat="false" ht="28.5" hidden="false" customHeight="false" outlineLevel="0" collapsed="false">
      <c r="A18" s="3"/>
      <c r="B18" s="49" t="s">
        <v>54</v>
      </c>
      <c r="C18" s="49" t="s">
        <v>55</v>
      </c>
      <c r="D18" s="49"/>
      <c r="E18" s="58" t="s">
        <v>56</v>
      </c>
      <c r="F18" s="51" t="s">
        <v>57</v>
      </c>
      <c r="G18" s="59" t="n">
        <v>0.5</v>
      </c>
      <c r="H18" s="53" t="n">
        <v>305530.48</v>
      </c>
      <c r="I18" s="54"/>
      <c r="J18" s="55" t="n">
        <f aca="false">ROUND(IF(LEFT($H$14,5)="CUSTO",H18,H18/(1+I18)),2)</f>
        <v>305530.48</v>
      </c>
      <c r="K18" s="56" t="n">
        <f aca="false">J18</f>
        <v>305530.48</v>
      </c>
      <c r="L18" s="57" t="n">
        <v>1527.65</v>
      </c>
      <c r="N18" s="2"/>
    </row>
    <row r="19" customFormat="false" ht="15" hidden="false" customHeight="true" outlineLevel="0" collapsed="false">
      <c r="A19" s="3"/>
      <c r="B19" s="49" t="s">
        <v>58</v>
      </c>
      <c r="C19" s="49"/>
      <c r="D19" s="49"/>
      <c r="E19" s="50" t="s">
        <v>59</v>
      </c>
      <c r="F19" s="51"/>
      <c r="G19" s="52"/>
      <c r="H19" s="53"/>
      <c r="I19" s="54"/>
      <c r="J19" s="55"/>
      <c r="K19" s="56"/>
      <c r="L19" s="57" t="n">
        <f aca="false">L20+L21+L22+L23+L24+L25</f>
        <v>67068.01</v>
      </c>
      <c r="N19" s="2"/>
    </row>
    <row r="20" customFormat="false" ht="42.75" hidden="false" customHeight="false" outlineLevel="0" collapsed="false">
      <c r="A20" s="3"/>
      <c r="B20" s="49" t="s">
        <v>60</v>
      </c>
      <c r="C20" s="49" t="s">
        <v>61</v>
      </c>
      <c r="D20" s="49"/>
      <c r="E20" s="58" t="s">
        <v>62</v>
      </c>
      <c r="F20" s="51" t="s">
        <v>53</v>
      </c>
      <c r="G20" s="52" t="n">
        <v>3850.5</v>
      </c>
      <c r="H20" s="53" t="n">
        <v>1.22</v>
      </c>
      <c r="I20" s="54"/>
      <c r="J20" s="55" t="n">
        <f aca="false">ROUND(IF(LEFT($H$14,5)="CUSTO",H20,H20/(1+I20)),2)</f>
        <v>1.22</v>
      </c>
      <c r="K20" s="56" t="n">
        <f aca="false">J20+J20*H6</f>
        <v>1.55733</v>
      </c>
      <c r="L20" s="57" t="n">
        <v>6006.78</v>
      </c>
      <c r="N20" s="2"/>
    </row>
    <row r="21" customFormat="false" ht="46.95" hidden="false" customHeight="false" outlineLevel="0" collapsed="false">
      <c r="A21" s="3"/>
      <c r="B21" s="49" t="s">
        <v>63</v>
      </c>
      <c r="C21" s="49" t="s">
        <v>64</v>
      </c>
      <c r="D21" s="49"/>
      <c r="E21" s="58" t="s">
        <v>65</v>
      </c>
      <c r="F21" s="51" t="s">
        <v>66</v>
      </c>
      <c r="G21" s="52" t="n">
        <v>385.05</v>
      </c>
      <c r="H21" s="53" t="n">
        <v>4.43</v>
      </c>
      <c r="I21" s="54"/>
      <c r="J21" s="55" t="n">
        <f aca="false">ROUND(IF(LEFT($H$14,5)="CUSTO",H21,H21/(1+I21)),2)</f>
        <v>4.43</v>
      </c>
      <c r="K21" s="56" t="n">
        <f aca="false">J21+J21*H6</f>
        <v>5.654895</v>
      </c>
      <c r="L21" s="57" t="n">
        <v>2175.53</v>
      </c>
      <c r="N21" s="2"/>
    </row>
    <row r="22" customFormat="false" ht="35.5" hidden="false" customHeight="false" outlineLevel="0" collapsed="false">
      <c r="A22" s="3"/>
      <c r="B22" s="49" t="s">
        <v>67</v>
      </c>
      <c r="C22" s="49" t="s">
        <v>68</v>
      </c>
      <c r="D22" s="49"/>
      <c r="E22" s="58" t="s">
        <v>69</v>
      </c>
      <c r="F22" s="51" t="s">
        <v>66</v>
      </c>
      <c r="G22" s="52" t="n">
        <v>385.05</v>
      </c>
      <c r="H22" s="53" t="n">
        <v>12.96</v>
      </c>
      <c r="I22" s="54"/>
      <c r="J22" s="55" t="n">
        <f aca="false">ROUND(IF(LEFT($H$14,5)="CUSTO",H22,H22/(1+I22)),2)</f>
        <v>12.96</v>
      </c>
      <c r="K22" s="56" t="n">
        <f aca="false">J22+J22*H6</f>
        <v>16.54344</v>
      </c>
      <c r="L22" s="57" t="n">
        <v>6368.73</v>
      </c>
      <c r="N22" s="2"/>
    </row>
    <row r="23" customFormat="false" ht="24.05" hidden="false" customHeight="false" outlineLevel="0" collapsed="false">
      <c r="A23" s="3"/>
      <c r="B23" s="49" t="s">
        <v>70</v>
      </c>
      <c r="C23" s="49" t="s">
        <v>71</v>
      </c>
      <c r="D23" s="49"/>
      <c r="E23" s="58" t="s">
        <v>72</v>
      </c>
      <c r="F23" s="51" t="s">
        <v>73</v>
      </c>
      <c r="G23" s="52" t="n">
        <v>3850.5</v>
      </c>
      <c r="H23" s="53" t="n">
        <v>1.51</v>
      </c>
      <c r="I23" s="54"/>
      <c r="J23" s="55" t="n">
        <f aca="false">ROUND(IF(LEFT($H$14,5)="CUSTO",H23,H23/(1+I23)),2)</f>
        <v>1.51</v>
      </c>
      <c r="K23" s="56" t="n">
        <f aca="false">J23+J23*H6</f>
        <v>1.927515</v>
      </c>
      <c r="L23" s="57" t="n">
        <v>7431.47</v>
      </c>
      <c r="N23" s="2"/>
    </row>
    <row r="24" customFormat="false" ht="24.05" hidden="false" customHeight="false" outlineLevel="0" collapsed="false">
      <c r="A24" s="3"/>
      <c r="B24" s="49" t="s">
        <v>74</v>
      </c>
      <c r="C24" s="49" t="s">
        <v>75</v>
      </c>
      <c r="D24" s="49"/>
      <c r="E24" s="58" t="s">
        <v>76</v>
      </c>
      <c r="F24" s="51" t="s">
        <v>66</v>
      </c>
      <c r="G24" s="52" t="n">
        <v>385.05</v>
      </c>
      <c r="H24" s="53" t="n">
        <v>74.46</v>
      </c>
      <c r="I24" s="54"/>
      <c r="J24" s="55" t="n">
        <f aca="false">ROUND(IF(LEFT($H$14,5)="CUSTO",H24,H24/(1+I24)),2)</f>
        <v>74.46</v>
      </c>
      <c r="K24" s="56" t="n">
        <f aca="false">J24+J24*H6</f>
        <v>95.04819</v>
      </c>
      <c r="L24" s="57" t="n">
        <v>36599</v>
      </c>
      <c r="N24" s="2"/>
    </row>
    <row r="25" customFormat="false" ht="35.5" hidden="false" customHeight="false" outlineLevel="0" collapsed="false">
      <c r="A25" s="3"/>
      <c r="B25" s="49" t="s">
        <v>77</v>
      </c>
      <c r="C25" s="49" t="s">
        <v>78</v>
      </c>
      <c r="D25" s="49"/>
      <c r="E25" s="58" t="s">
        <v>79</v>
      </c>
      <c r="F25" s="51" t="s">
        <v>66</v>
      </c>
      <c r="G25" s="52" t="n">
        <v>770.1</v>
      </c>
      <c r="H25" s="53" t="n">
        <v>8.63</v>
      </c>
      <c r="I25" s="54"/>
      <c r="J25" s="55" t="n">
        <f aca="false">ROUND(IF(LEFT($H$14,5)="CUSTO",H25,H25/(1+I25)),2)</f>
        <v>8.63</v>
      </c>
      <c r="K25" s="56" t="n">
        <f aca="false">J25+J25*H6</f>
        <v>11.016195</v>
      </c>
      <c r="L25" s="57" t="n">
        <v>8486.5</v>
      </c>
      <c r="N25" s="2"/>
    </row>
    <row r="26" customFormat="false" ht="28.5" hidden="false" customHeight="false" outlineLevel="0" collapsed="false">
      <c r="A26" s="3"/>
      <c r="B26" s="49" t="s">
        <v>80</v>
      </c>
      <c r="C26" s="49"/>
      <c r="D26" s="49"/>
      <c r="E26" s="58" t="s">
        <v>81</v>
      </c>
      <c r="F26" s="51"/>
      <c r="G26" s="52"/>
      <c r="H26" s="53"/>
      <c r="I26" s="54"/>
      <c r="J26" s="55"/>
      <c r="K26" s="56"/>
      <c r="L26" s="57" t="n">
        <f aca="false">L27+L28+L29+L30+L31</f>
        <v>127872.17</v>
      </c>
      <c r="N26" s="2"/>
    </row>
    <row r="27" customFormat="false" ht="24.05" hidden="false" customHeight="false" outlineLevel="0" collapsed="false">
      <c r="A27" s="3"/>
      <c r="B27" s="49" t="s">
        <v>82</v>
      </c>
      <c r="C27" s="49" t="s">
        <v>83</v>
      </c>
      <c r="D27" s="49"/>
      <c r="E27" s="58" t="s">
        <v>84</v>
      </c>
      <c r="F27" s="51" t="s">
        <v>53</v>
      </c>
      <c r="G27" s="52" t="n">
        <v>3418.5</v>
      </c>
      <c r="H27" s="53" t="n">
        <v>7</v>
      </c>
      <c r="I27" s="54"/>
      <c r="J27" s="55" t="n">
        <f aca="false">ROUND(IF(LEFT($H$14,5)="CUSTO",H27,H27/(1+I27)),2)</f>
        <v>7</v>
      </c>
      <c r="K27" s="56" t="n">
        <f aca="false">J27+J27*H6</f>
        <v>8.9355</v>
      </c>
      <c r="L27" s="57" t="n">
        <v>30561.39</v>
      </c>
      <c r="N27" s="2"/>
    </row>
    <row r="28" customFormat="false" ht="46.95" hidden="false" customHeight="false" outlineLevel="0" collapsed="false">
      <c r="A28" s="3"/>
      <c r="B28" s="49" t="s">
        <v>85</v>
      </c>
      <c r="C28" s="49" t="s">
        <v>86</v>
      </c>
      <c r="D28" s="49"/>
      <c r="E28" s="58" t="s">
        <v>87</v>
      </c>
      <c r="F28" s="51" t="s">
        <v>53</v>
      </c>
      <c r="G28" s="52" t="n">
        <v>3418.5</v>
      </c>
      <c r="H28" s="53" t="n">
        <v>21.32</v>
      </c>
      <c r="I28" s="54"/>
      <c r="J28" s="55" t="n">
        <f aca="false">ROUND(IF(LEFT($H$14,5)="CUSTO",H28,H28/(1+I28)),2)</f>
        <v>21.32</v>
      </c>
      <c r="K28" s="56" t="n">
        <f aca="false">J28+J28*H6</f>
        <v>27.21498</v>
      </c>
      <c r="L28" s="57" t="n">
        <v>93017.39</v>
      </c>
      <c r="N28" s="2"/>
    </row>
    <row r="29" customFormat="false" ht="24.05" hidden="false" customHeight="false" outlineLevel="0" collapsed="false">
      <c r="A29" s="3"/>
      <c r="B29" s="49" t="s">
        <v>88</v>
      </c>
      <c r="C29" s="49" t="s">
        <v>89</v>
      </c>
      <c r="D29" s="49"/>
      <c r="E29" s="58" t="s">
        <v>90</v>
      </c>
      <c r="F29" s="51" t="s">
        <v>91</v>
      </c>
      <c r="G29" s="52" t="n">
        <v>709.68</v>
      </c>
      <c r="H29" s="53" t="n">
        <v>0.77</v>
      </c>
      <c r="I29" s="54"/>
      <c r="J29" s="55" t="n">
        <f aca="false">ROUND(IF(LEFT($H$14,5)="CUSTO",H29,H29/(1+I29)),2)</f>
        <v>0.77</v>
      </c>
      <c r="K29" s="56" t="n">
        <f aca="false">J29+J29*H6</f>
        <v>0.982905</v>
      </c>
      <c r="L29" s="57" t="n">
        <v>695.49</v>
      </c>
      <c r="N29" s="2"/>
    </row>
    <row r="30" customFormat="false" ht="24.05" hidden="false" customHeight="false" outlineLevel="0" collapsed="false">
      <c r="A30" s="3"/>
      <c r="B30" s="49" t="s">
        <v>92</v>
      </c>
      <c r="C30" s="49" t="s">
        <v>89</v>
      </c>
      <c r="D30" s="49"/>
      <c r="E30" s="58" t="s">
        <v>93</v>
      </c>
      <c r="F30" s="51" t="s">
        <v>91</v>
      </c>
      <c r="G30" s="52" t="n">
        <v>1419.36</v>
      </c>
      <c r="H30" s="53" t="n">
        <v>0.77</v>
      </c>
      <c r="I30" s="54"/>
      <c r="J30" s="55" t="n">
        <f aca="false">ROUND(IF(LEFT($H$14,5)="CUSTO",H30,H30/(1+I30)),2)</f>
        <v>0.77</v>
      </c>
      <c r="K30" s="56" t="n">
        <f aca="false">J30+J30*H6</f>
        <v>0.982905</v>
      </c>
      <c r="L30" s="57" t="n">
        <v>1390.97</v>
      </c>
      <c r="N30" s="2"/>
    </row>
    <row r="31" customFormat="false" ht="24.05" hidden="false" customHeight="false" outlineLevel="0" collapsed="false">
      <c r="A31" s="3"/>
      <c r="B31" s="49" t="s">
        <v>94</v>
      </c>
      <c r="C31" s="49" t="s">
        <v>89</v>
      </c>
      <c r="D31" s="49"/>
      <c r="E31" s="58" t="s">
        <v>95</v>
      </c>
      <c r="F31" s="51" t="s">
        <v>73</v>
      </c>
      <c r="G31" s="52" t="n">
        <v>1143.49</v>
      </c>
      <c r="H31" s="53" t="n">
        <v>1.51</v>
      </c>
      <c r="I31" s="54"/>
      <c r="J31" s="55" t="n">
        <f aca="false">ROUND(IF(LEFT($H$14,5)="CUSTO",H31,H31/(1+I31)),2)</f>
        <v>1.51</v>
      </c>
      <c r="K31" s="56" t="n">
        <f aca="false">J31+J31*H6</f>
        <v>1.927515</v>
      </c>
      <c r="L31" s="57" t="n">
        <v>2206.93</v>
      </c>
      <c r="N31" s="2"/>
    </row>
    <row r="32" customFormat="false" ht="13.8" hidden="false" customHeight="false" outlineLevel="0" collapsed="false">
      <c r="A32" s="3"/>
      <c r="B32" s="49" t="s">
        <v>96</v>
      </c>
      <c r="C32" s="49"/>
      <c r="D32" s="49"/>
      <c r="E32" s="58" t="s">
        <v>97</v>
      </c>
      <c r="F32" s="51"/>
      <c r="G32" s="52"/>
      <c r="H32" s="53"/>
      <c r="I32" s="54"/>
      <c r="J32" s="55"/>
      <c r="K32" s="56"/>
      <c r="L32" s="57" t="n">
        <f aca="false">L33</f>
        <v>108845.150895</v>
      </c>
      <c r="N32" s="2"/>
    </row>
    <row r="33" customFormat="false" ht="35.5" hidden="false" customHeight="false" outlineLevel="0" collapsed="false">
      <c r="A33" s="3"/>
      <c r="B33" s="49" t="s">
        <v>98</v>
      </c>
      <c r="C33" s="49" t="s">
        <v>99</v>
      </c>
      <c r="D33" s="49"/>
      <c r="E33" s="58" t="s">
        <v>100</v>
      </c>
      <c r="F33" s="51" t="s">
        <v>101</v>
      </c>
      <c r="G33" s="52" t="n">
        <v>1429</v>
      </c>
      <c r="H33" s="53" t="n">
        <v>59.67</v>
      </c>
      <c r="I33" s="54"/>
      <c r="J33" s="55" t="n">
        <f aca="false">ROUND(IF(LEFT($H$14,5)="CUSTO",H33,H33/(1+I33)),2)</f>
        <v>59.67</v>
      </c>
      <c r="K33" s="56" t="n">
        <f aca="false">J33+J33*H6</f>
        <v>76.168755</v>
      </c>
      <c r="L33" s="57" t="n">
        <f aca="false">G33*K33</f>
        <v>108845.150895</v>
      </c>
      <c r="N33" s="2"/>
    </row>
    <row r="34" customFormat="false" ht="35.5" hidden="false" customHeight="false" outlineLevel="0" collapsed="false">
      <c r="A34" s="3"/>
      <c r="B34" s="49"/>
      <c r="C34" s="49"/>
      <c r="D34" s="49"/>
      <c r="E34" s="58"/>
      <c r="F34" s="51"/>
      <c r="G34" s="52"/>
      <c r="H34" s="53"/>
      <c r="I34" s="54"/>
      <c r="J34" s="55"/>
      <c r="K34" s="56"/>
      <c r="L34" s="57"/>
      <c r="N34" s="2"/>
    </row>
    <row r="35" customFormat="false" ht="13.8" hidden="false" customHeight="false" outlineLevel="0" collapsed="false">
      <c r="A35" s="3"/>
      <c r="B35" s="49"/>
      <c r="C35" s="49"/>
      <c r="D35" s="49"/>
      <c r="E35" s="58"/>
      <c r="F35" s="51"/>
      <c r="G35" s="52"/>
      <c r="H35" s="53"/>
      <c r="I35" s="54"/>
      <c r="J35" s="55" t="n">
        <f aca="false">ROUND(IF(LEFT($H$14,5)="CUSTO",H35,H35/(1+I35)),2)</f>
        <v>0</v>
      </c>
      <c r="K35" s="56" t="n">
        <f aca="false">ROUND(J35*(1+I35),2)</f>
        <v>0</v>
      </c>
      <c r="L35" s="57" t="n">
        <f aca="false">ROUND(K35*G35,2)</f>
        <v>0</v>
      </c>
      <c r="N35" s="2"/>
    </row>
    <row r="36" customFormat="false" ht="13.8" hidden="false" customHeight="false" outlineLevel="0" collapsed="false">
      <c r="A36" s="3"/>
      <c r="B36" s="49"/>
      <c r="C36" s="49"/>
      <c r="D36" s="49"/>
      <c r="E36" s="58"/>
      <c r="F36" s="51"/>
      <c r="G36" s="52"/>
      <c r="H36" s="53"/>
      <c r="I36" s="54"/>
      <c r="J36" s="55" t="n">
        <f aca="false">ROUND(IF(LEFT($H$14,5)="CUSTO",H36,H36/(1+I36)),2)</f>
        <v>0</v>
      </c>
      <c r="K36" s="56" t="n">
        <f aca="false">ROUND(J36*(1+I36),2)</f>
        <v>0</v>
      </c>
      <c r="L36" s="57" t="n">
        <f aca="false">ROUND(K36*G36,2)</f>
        <v>0</v>
      </c>
      <c r="N36" s="2"/>
    </row>
    <row r="37" customFormat="false" ht="13.8" hidden="false" customHeight="false" outlineLevel="0" collapsed="false">
      <c r="A37" s="3"/>
      <c r="B37" s="49"/>
      <c r="C37" s="49"/>
      <c r="D37" s="49"/>
      <c r="E37" s="58"/>
      <c r="F37" s="51"/>
      <c r="G37" s="52"/>
      <c r="H37" s="53"/>
      <c r="I37" s="54"/>
      <c r="J37" s="55" t="n">
        <f aca="false">ROUND(IF(LEFT($H$14,5)="CUSTO",H37,H37/(1+I37)),2)</f>
        <v>0</v>
      </c>
      <c r="K37" s="56" t="n">
        <f aca="false">ROUND(J37*(1+I37),2)</f>
        <v>0</v>
      </c>
      <c r="L37" s="57" t="n">
        <f aca="false">ROUND(K37*G37,2)</f>
        <v>0</v>
      </c>
      <c r="N37" s="2"/>
    </row>
    <row r="38" customFormat="false" ht="14.25" hidden="false" customHeight="false" outlineLevel="0" collapsed="false">
      <c r="A38" s="3"/>
      <c r="B38" s="49"/>
      <c r="C38" s="49"/>
      <c r="D38" s="49"/>
      <c r="E38" s="50"/>
      <c r="F38" s="51"/>
      <c r="G38" s="52"/>
      <c r="H38" s="53"/>
      <c r="I38" s="54"/>
      <c r="J38" s="55" t="n">
        <f aca="false">ROUND(IF(LEFT($H$14,5)="CUSTO",H38,H38/(1+I38)),2)</f>
        <v>0</v>
      </c>
      <c r="K38" s="56" t="n">
        <f aca="false">ROUND(J38*(1+I38),2)</f>
        <v>0</v>
      </c>
      <c r="L38" s="57" t="n">
        <f aca="false">ROUND(K38*G38,2)</f>
        <v>0</v>
      </c>
      <c r="N38" s="2"/>
    </row>
    <row r="39" customFormat="false" ht="14.25" hidden="false" customHeight="false" outlineLevel="0" collapsed="false">
      <c r="A39" s="3"/>
      <c r="B39" s="49"/>
      <c r="C39" s="49"/>
      <c r="D39" s="49"/>
      <c r="E39" s="50"/>
      <c r="F39" s="51"/>
      <c r="G39" s="52"/>
      <c r="H39" s="53"/>
      <c r="I39" s="54"/>
      <c r="J39" s="55" t="n">
        <f aca="false">ROUND(IF(LEFT($H$14,5)="CUSTO",H39,H39/(1+I39)),2)</f>
        <v>0</v>
      </c>
      <c r="K39" s="56" t="n">
        <f aca="false">ROUND(J39*(1+I39),2)</f>
        <v>0</v>
      </c>
      <c r="L39" s="57" t="n">
        <f aca="false">ROUND(K39*G39,2)</f>
        <v>0</v>
      </c>
      <c r="N39" s="2"/>
    </row>
    <row r="40" customFormat="false" ht="14.25" hidden="false" customHeight="false" outlineLevel="0" collapsed="false">
      <c r="A40" s="3"/>
      <c r="B40" s="49"/>
      <c r="C40" s="49"/>
      <c r="D40" s="49"/>
      <c r="E40" s="50"/>
      <c r="F40" s="51"/>
      <c r="G40" s="52"/>
      <c r="H40" s="53"/>
      <c r="I40" s="54"/>
      <c r="J40" s="55" t="n">
        <f aca="false">ROUND(IF(LEFT($H$14,5)="CUSTO",H40,H40/(1+I40)),2)</f>
        <v>0</v>
      </c>
      <c r="K40" s="56" t="n">
        <f aca="false">ROUND(J40*(1+I40),2)</f>
        <v>0</v>
      </c>
      <c r="L40" s="57" t="n">
        <f aca="false">ROUND(K40*G40,2)</f>
        <v>0</v>
      </c>
      <c r="N40" s="2"/>
    </row>
    <row r="41" customFormat="false" ht="14.25" hidden="false" customHeight="false" outlineLevel="0" collapsed="false">
      <c r="A41" s="3"/>
      <c r="B41" s="49"/>
      <c r="C41" s="49"/>
      <c r="D41" s="49"/>
      <c r="E41" s="50"/>
      <c r="F41" s="51"/>
      <c r="G41" s="52"/>
      <c r="H41" s="53"/>
      <c r="I41" s="54"/>
      <c r="J41" s="55" t="n">
        <f aca="false">ROUND(IF(LEFT($H$14,5)="CUSTO",H41,H41/(1+I41)),2)</f>
        <v>0</v>
      </c>
      <c r="K41" s="56" t="n">
        <f aca="false">ROUND(J41*(1+I41),2)</f>
        <v>0</v>
      </c>
      <c r="L41" s="57" t="n">
        <f aca="false">ROUND(K41*G41,2)</f>
        <v>0</v>
      </c>
      <c r="N41" s="2"/>
    </row>
    <row r="42" customFormat="false" ht="14.25" hidden="false" customHeight="false" outlineLevel="0" collapsed="false">
      <c r="A42" s="3"/>
      <c r="B42" s="49"/>
      <c r="C42" s="49"/>
      <c r="D42" s="49"/>
      <c r="E42" s="50"/>
      <c r="F42" s="51"/>
      <c r="G42" s="52"/>
      <c r="H42" s="53"/>
      <c r="I42" s="54"/>
      <c r="J42" s="55" t="n">
        <f aca="false">ROUND(IF(LEFT($H$14,5)="CUSTO",H42,H42/(1+I42)),2)</f>
        <v>0</v>
      </c>
      <c r="K42" s="56" t="n">
        <f aca="false">ROUND(J42*(1+I42),2)</f>
        <v>0</v>
      </c>
      <c r="L42" s="57" t="n">
        <f aca="false">ROUND(K42*G42,2)</f>
        <v>0</v>
      </c>
      <c r="N42" s="2"/>
    </row>
    <row r="43" customFormat="false" ht="14.25" hidden="false" customHeight="false" outlineLevel="0" collapsed="false">
      <c r="A43" s="3"/>
      <c r="B43" s="49"/>
      <c r="C43" s="49"/>
      <c r="D43" s="49"/>
      <c r="E43" s="50"/>
      <c r="F43" s="51"/>
      <c r="G43" s="52"/>
      <c r="H43" s="53"/>
      <c r="I43" s="54"/>
      <c r="J43" s="55" t="n">
        <f aca="false">ROUND(IF(LEFT($H$14,5)="CUSTO",H43,H43/(1+I43)),2)</f>
        <v>0</v>
      </c>
      <c r="K43" s="56" t="n">
        <f aca="false">ROUND(J43*(1+I43),2)</f>
        <v>0</v>
      </c>
      <c r="L43" s="57" t="n">
        <f aca="false">ROUND(K43*G43,2)</f>
        <v>0</v>
      </c>
      <c r="N43" s="2"/>
    </row>
    <row r="44" customFormat="false" ht="14.25" hidden="false" customHeight="false" outlineLevel="0" collapsed="false">
      <c r="A44" s="3"/>
      <c r="B44" s="49"/>
      <c r="C44" s="49"/>
      <c r="D44" s="49"/>
      <c r="E44" s="50"/>
      <c r="F44" s="51"/>
      <c r="G44" s="52"/>
      <c r="H44" s="53"/>
      <c r="I44" s="54"/>
      <c r="J44" s="55" t="n">
        <f aca="false">ROUND(IF(LEFT($H$14,5)="CUSTO",H44,H44/(1+I44)),2)</f>
        <v>0</v>
      </c>
      <c r="K44" s="56" t="n">
        <f aca="false">ROUND(J44*(1+I44),2)</f>
        <v>0</v>
      </c>
      <c r="L44" s="57" t="n">
        <f aca="false">ROUND(K44*G44,2)</f>
        <v>0</v>
      </c>
      <c r="N44" s="2"/>
    </row>
    <row r="45" customFormat="false" ht="14.25" hidden="false" customHeight="false" outlineLevel="0" collapsed="false">
      <c r="A45" s="3"/>
      <c r="B45" s="49"/>
      <c r="C45" s="49"/>
      <c r="D45" s="49"/>
      <c r="E45" s="50"/>
      <c r="F45" s="51"/>
      <c r="G45" s="52"/>
      <c r="H45" s="53"/>
      <c r="I45" s="54"/>
      <c r="J45" s="55" t="n">
        <f aca="false">ROUND(IF(LEFT($H$14,5)="CUSTO",H45,H45/(1+I45)),2)</f>
        <v>0</v>
      </c>
      <c r="K45" s="56" t="n">
        <f aca="false">ROUND(J45*(1+I45),2)</f>
        <v>0</v>
      </c>
      <c r="L45" s="57" t="n">
        <f aca="false">ROUND(K45*G45,2)</f>
        <v>0</v>
      </c>
      <c r="N45" s="2"/>
    </row>
    <row r="46" customFormat="false" ht="14.25" hidden="false" customHeight="false" outlineLevel="0" collapsed="false">
      <c r="A46" s="3"/>
      <c r="B46" s="49"/>
      <c r="C46" s="49"/>
      <c r="D46" s="49"/>
      <c r="E46" s="50"/>
      <c r="F46" s="51"/>
      <c r="G46" s="52"/>
      <c r="H46" s="53"/>
      <c r="I46" s="54"/>
      <c r="J46" s="55" t="n">
        <f aca="false">ROUND(IF(LEFT($H$14,5)="CUSTO",H46,H46/(1+I46)),2)</f>
        <v>0</v>
      </c>
      <c r="K46" s="56" t="n">
        <f aca="false">ROUND(J46*(1+I46),2)</f>
        <v>0</v>
      </c>
      <c r="L46" s="57" t="n">
        <f aca="false">ROUND(K46*G46,2)</f>
        <v>0</v>
      </c>
      <c r="N46" s="2"/>
    </row>
    <row r="47" customFormat="false" ht="14.25" hidden="false" customHeight="false" outlineLevel="0" collapsed="false">
      <c r="A47" s="3"/>
      <c r="B47" s="49"/>
      <c r="C47" s="49"/>
      <c r="D47" s="49"/>
      <c r="E47" s="50"/>
      <c r="F47" s="51"/>
      <c r="G47" s="52"/>
      <c r="H47" s="53"/>
      <c r="I47" s="54"/>
      <c r="J47" s="55" t="n">
        <f aca="false">ROUND(IF(LEFT($H$14,5)="CUSTO",H47,H47/(1+I47)),2)</f>
        <v>0</v>
      </c>
      <c r="K47" s="56" t="n">
        <f aca="false">ROUND(J47*(1+I47),2)</f>
        <v>0</v>
      </c>
      <c r="L47" s="57" t="n">
        <f aca="false">ROUND(K47*G47,2)</f>
        <v>0</v>
      </c>
      <c r="N47" s="2"/>
    </row>
    <row r="48" customFormat="false" ht="14.25" hidden="false" customHeight="false" outlineLevel="0" collapsed="false">
      <c r="A48" s="3"/>
      <c r="B48" s="49"/>
      <c r="C48" s="49"/>
      <c r="D48" s="49"/>
      <c r="E48" s="50"/>
      <c r="F48" s="51"/>
      <c r="G48" s="52"/>
      <c r="H48" s="53"/>
      <c r="I48" s="54"/>
      <c r="J48" s="55" t="n">
        <f aca="false">ROUND(IF(LEFT($H$14,5)="CUSTO",H48,H48/(1+I48)),2)</f>
        <v>0</v>
      </c>
      <c r="K48" s="56" t="n">
        <f aca="false">ROUND(J48*(1+I48),2)</f>
        <v>0</v>
      </c>
      <c r="L48" s="57" t="n">
        <f aca="false">ROUND(K48*G48,2)</f>
        <v>0</v>
      </c>
      <c r="N48" s="2"/>
    </row>
    <row r="49" customFormat="false" ht="14.25" hidden="false" customHeight="false" outlineLevel="0" collapsed="false">
      <c r="A49" s="3"/>
      <c r="B49" s="49"/>
      <c r="C49" s="49"/>
      <c r="D49" s="49"/>
      <c r="E49" s="50"/>
      <c r="F49" s="51"/>
      <c r="G49" s="52"/>
      <c r="H49" s="53"/>
      <c r="I49" s="54"/>
      <c r="J49" s="55" t="n">
        <f aca="false">ROUND(IF(LEFT($H$14,5)="CUSTO",H49,H49/(1+I49)),2)</f>
        <v>0</v>
      </c>
      <c r="K49" s="56" t="n">
        <f aca="false">ROUND(J49*(1+I49),2)</f>
        <v>0</v>
      </c>
      <c r="L49" s="57" t="n">
        <f aca="false">ROUND(K49*G49,2)</f>
        <v>0</v>
      </c>
      <c r="N49" s="2"/>
    </row>
    <row r="50" customFormat="false" ht="14.25" hidden="false" customHeight="false" outlineLevel="0" collapsed="false">
      <c r="A50" s="3"/>
      <c r="B50" s="49"/>
      <c r="C50" s="49"/>
      <c r="D50" s="49"/>
      <c r="E50" s="50"/>
      <c r="F50" s="51"/>
      <c r="G50" s="52"/>
      <c r="H50" s="53"/>
      <c r="I50" s="54"/>
      <c r="J50" s="55" t="n">
        <f aca="false">ROUND(IF(LEFT($H$14,5)="CUSTO",H50,H50/(1+I50)),2)</f>
        <v>0</v>
      </c>
      <c r="K50" s="56" t="n">
        <f aca="false">ROUND(J50*(1+I50),2)</f>
        <v>0</v>
      </c>
      <c r="L50" s="57" t="n">
        <f aca="false">ROUND(K50*G50,2)</f>
        <v>0</v>
      </c>
      <c r="N50" s="2"/>
    </row>
    <row r="51" customFormat="false" ht="14.25" hidden="false" customHeight="false" outlineLevel="0" collapsed="false">
      <c r="A51" s="3"/>
      <c r="B51" s="49"/>
      <c r="C51" s="49"/>
      <c r="D51" s="49"/>
      <c r="E51" s="50"/>
      <c r="F51" s="51"/>
      <c r="G51" s="52"/>
      <c r="H51" s="53"/>
      <c r="I51" s="54"/>
      <c r="J51" s="55" t="n">
        <f aca="false">ROUND(IF(LEFT($H$14,5)="CUSTO",H51,H51/(1+I51)),2)</f>
        <v>0</v>
      </c>
      <c r="K51" s="56" t="n">
        <f aca="false">ROUND(J51*(1+I51),2)</f>
        <v>0</v>
      </c>
      <c r="L51" s="57" t="n">
        <f aca="false">ROUND(K51*G51,2)</f>
        <v>0</v>
      </c>
      <c r="N51" s="2"/>
    </row>
    <row r="52" customFormat="false" ht="14.25" hidden="false" customHeight="false" outlineLevel="0" collapsed="false">
      <c r="A52" s="3"/>
      <c r="B52" s="49"/>
      <c r="C52" s="49"/>
      <c r="D52" s="49"/>
      <c r="E52" s="50"/>
      <c r="F52" s="51"/>
      <c r="G52" s="52"/>
      <c r="H52" s="53"/>
      <c r="I52" s="54"/>
      <c r="J52" s="55" t="n">
        <f aca="false">ROUND(IF(LEFT($H$14,5)="CUSTO",H52,H52/(1+I52)),2)</f>
        <v>0</v>
      </c>
      <c r="K52" s="56" t="n">
        <f aca="false">ROUND(J52*(1+I52),2)</f>
        <v>0</v>
      </c>
      <c r="L52" s="57" t="n">
        <f aca="false">ROUND(K52*G52,2)</f>
        <v>0</v>
      </c>
      <c r="N52" s="2"/>
    </row>
    <row r="53" customFormat="false" ht="14.25" hidden="false" customHeight="false" outlineLevel="0" collapsed="false">
      <c r="A53" s="3"/>
      <c r="B53" s="49"/>
      <c r="C53" s="49"/>
      <c r="D53" s="49"/>
      <c r="E53" s="50"/>
      <c r="F53" s="51"/>
      <c r="G53" s="52"/>
      <c r="H53" s="53"/>
      <c r="I53" s="54"/>
      <c r="J53" s="55" t="n">
        <f aca="false">ROUND(IF(LEFT($H$14,5)="CUSTO",H53,H53/(1+I53)),2)</f>
        <v>0</v>
      </c>
      <c r="K53" s="56" t="n">
        <f aca="false">ROUND(J53*(1+I53),2)</f>
        <v>0</v>
      </c>
      <c r="L53" s="57" t="n">
        <f aca="false">ROUND(K53*G53,2)</f>
        <v>0</v>
      </c>
      <c r="N53" s="2"/>
    </row>
    <row r="54" customFormat="false" ht="14.25" hidden="false" customHeight="false" outlineLevel="0" collapsed="false">
      <c r="A54" s="3"/>
      <c r="B54" s="49"/>
      <c r="C54" s="49"/>
      <c r="D54" s="49"/>
      <c r="E54" s="50"/>
      <c r="F54" s="51"/>
      <c r="G54" s="52"/>
      <c r="H54" s="53"/>
      <c r="I54" s="54"/>
      <c r="J54" s="55" t="n">
        <f aca="false">ROUND(IF(LEFT($H$14,5)="CUSTO",H54,H54/(1+I54)),2)</f>
        <v>0</v>
      </c>
      <c r="K54" s="56" t="n">
        <f aca="false">ROUND(J54*(1+I54),2)</f>
        <v>0</v>
      </c>
      <c r="L54" s="57" t="n">
        <f aca="false">ROUND(K54*G54,2)</f>
        <v>0</v>
      </c>
      <c r="N54" s="2"/>
    </row>
    <row r="55" customFormat="false" ht="14.25" hidden="false" customHeight="false" outlineLevel="0" collapsed="false">
      <c r="A55" s="3"/>
      <c r="B55" s="49"/>
      <c r="C55" s="49"/>
      <c r="D55" s="49"/>
      <c r="E55" s="50"/>
      <c r="F55" s="51"/>
      <c r="G55" s="52"/>
      <c r="H55" s="53"/>
      <c r="I55" s="54"/>
      <c r="J55" s="55" t="n">
        <f aca="false">ROUND(IF(LEFT($H$14,5)="CUSTO",H55,H55/(1+I55)),2)</f>
        <v>0</v>
      </c>
      <c r="K55" s="56" t="n">
        <f aca="false">ROUND(J55*(1+I55),2)</f>
        <v>0</v>
      </c>
      <c r="L55" s="57" t="n">
        <f aca="false">ROUND(K55*G55,2)</f>
        <v>0</v>
      </c>
      <c r="N55" s="2"/>
    </row>
    <row r="56" customFormat="false" ht="14.25" hidden="false" customHeight="false" outlineLevel="0" collapsed="false">
      <c r="A56" s="3"/>
      <c r="B56" s="49"/>
      <c r="C56" s="49"/>
      <c r="D56" s="49"/>
      <c r="E56" s="50"/>
      <c r="F56" s="51"/>
      <c r="G56" s="52"/>
      <c r="H56" s="53"/>
      <c r="I56" s="54"/>
      <c r="J56" s="55" t="n">
        <f aca="false">ROUND(IF(LEFT($H$14,5)="CUSTO",H56,H56/(1+I56)),2)</f>
        <v>0</v>
      </c>
      <c r="K56" s="56" t="n">
        <f aca="false">ROUND(J56*(1+I56),2)</f>
        <v>0</v>
      </c>
      <c r="L56" s="57" t="n">
        <f aca="false">ROUND(K56*G56,2)</f>
        <v>0</v>
      </c>
      <c r="N56" s="2"/>
    </row>
    <row r="57" customFormat="false" ht="14.25" hidden="false" customHeight="false" outlineLevel="0" collapsed="false">
      <c r="A57" s="3"/>
      <c r="B57" s="49"/>
      <c r="C57" s="49"/>
      <c r="D57" s="49"/>
      <c r="E57" s="50"/>
      <c r="F57" s="51"/>
      <c r="G57" s="52"/>
      <c r="H57" s="53"/>
      <c r="I57" s="54"/>
      <c r="J57" s="55" t="n">
        <f aca="false">ROUND(IF(LEFT($H$14,5)="CUSTO",H57,H57/(1+I57)),2)</f>
        <v>0</v>
      </c>
      <c r="K57" s="56" t="n">
        <f aca="false">ROUND(J57*(1+I57),2)</f>
        <v>0</v>
      </c>
      <c r="L57" s="57" t="n">
        <f aca="false">ROUND(K57*G57,2)</f>
        <v>0</v>
      </c>
      <c r="N57" s="2"/>
    </row>
    <row r="58" customFormat="false" ht="14.25" hidden="false" customHeight="false" outlineLevel="0" collapsed="false">
      <c r="A58" s="3"/>
      <c r="B58" s="49"/>
      <c r="C58" s="49"/>
      <c r="D58" s="49"/>
      <c r="E58" s="50"/>
      <c r="F58" s="51"/>
      <c r="G58" s="52"/>
      <c r="H58" s="53"/>
      <c r="I58" s="54"/>
      <c r="J58" s="55" t="n">
        <f aca="false">ROUND(IF(LEFT($H$14,5)="CUSTO",H58,H58/(1+I58)),2)</f>
        <v>0</v>
      </c>
      <c r="K58" s="56" t="n">
        <f aca="false">ROUND(J58*(1+I58),2)</f>
        <v>0</v>
      </c>
      <c r="L58" s="57" t="n">
        <f aca="false">ROUND(K58*G58,2)</f>
        <v>0</v>
      </c>
      <c r="N58" s="2"/>
    </row>
    <row r="59" customFormat="false" ht="14.25" hidden="false" customHeight="false" outlineLevel="0" collapsed="false">
      <c r="A59" s="3"/>
      <c r="B59" s="49"/>
      <c r="C59" s="49"/>
      <c r="D59" s="49"/>
      <c r="E59" s="50"/>
      <c r="F59" s="51"/>
      <c r="G59" s="52"/>
      <c r="H59" s="53"/>
      <c r="I59" s="54"/>
      <c r="J59" s="55" t="n">
        <f aca="false">ROUND(IF(LEFT($H$14,5)="CUSTO",H59,H59/(1+I59)),2)</f>
        <v>0</v>
      </c>
      <c r="K59" s="56" t="n">
        <f aca="false">ROUND(J59*(1+I59),2)</f>
        <v>0</v>
      </c>
      <c r="L59" s="57" t="n">
        <f aca="false">ROUND(K59*G59,2)</f>
        <v>0</v>
      </c>
      <c r="N59" s="2"/>
    </row>
    <row r="60" customFormat="false" ht="14.25" hidden="false" customHeight="false" outlineLevel="0" collapsed="false">
      <c r="A60" s="3"/>
      <c r="B60" s="49"/>
      <c r="C60" s="49"/>
      <c r="D60" s="49"/>
      <c r="E60" s="50"/>
      <c r="F60" s="51"/>
      <c r="G60" s="52"/>
      <c r="H60" s="53"/>
      <c r="I60" s="54"/>
      <c r="J60" s="55" t="n">
        <f aca="false">ROUND(IF(LEFT($H$14,5)="CUSTO",H60,H60/(1+I60)),2)</f>
        <v>0</v>
      </c>
      <c r="K60" s="56" t="n">
        <f aca="false">ROUND(J60*(1+I60),2)</f>
        <v>0</v>
      </c>
      <c r="L60" s="57" t="n">
        <f aca="false">ROUND(K60*G60,2)</f>
        <v>0</v>
      </c>
      <c r="N60" s="2"/>
    </row>
    <row r="61" customFormat="false" ht="14.25" hidden="false" customHeight="false" outlineLevel="0" collapsed="false">
      <c r="A61" s="3"/>
      <c r="B61" s="49"/>
      <c r="C61" s="49"/>
      <c r="D61" s="49"/>
      <c r="E61" s="50"/>
      <c r="F61" s="51"/>
      <c r="G61" s="52"/>
      <c r="H61" s="53"/>
      <c r="I61" s="54"/>
      <c r="J61" s="55" t="n">
        <f aca="false">ROUND(IF(LEFT($H$14,5)="CUSTO",H61,H61/(1+I61)),2)</f>
        <v>0</v>
      </c>
      <c r="K61" s="56" t="n">
        <f aca="false">ROUND(J61*(1+I61),2)</f>
        <v>0</v>
      </c>
      <c r="L61" s="57" t="n">
        <f aca="false">ROUND(K61*G61,2)</f>
        <v>0</v>
      </c>
      <c r="N61" s="2"/>
    </row>
    <row r="62" customFormat="false" ht="14.25" hidden="false" customHeight="false" outlineLevel="0" collapsed="false">
      <c r="A62" s="3"/>
      <c r="B62" s="49"/>
      <c r="C62" s="49"/>
      <c r="D62" s="49"/>
      <c r="E62" s="50"/>
      <c r="F62" s="51"/>
      <c r="G62" s="52"/>
      <c r="H62" s="53"/>
      <c r="I62" s="54"/>
      <c r="J62" s="55" t="n">
        <f aca="false">ROUND(IF(LEFT($H$14,5)="CUSTO",H62,H62/(1+I62)),2)</f>
        <v>0</v>
      </c>
      <c r="K62" s="56" t="n">
        <f aca="false">ROUND(J62*(1+I62),2)</f>
        <v>0</v>
      </c>
      <c r="L62" s="57" t="n">
        <f aca="false">ROUND(K62*G62,2)</f>
        <v>0</v>
      </c>
      <c r="N62" s="2"/>
    </row>
    <row r="63" customFormat="false" ht="14.25" hidden="false" customHeight="false" outlineLevel="0" collapsed="false">
      <c r="A63" s="3"/>
      <c r="B63" s="49"/>
      <c r="C63" s="49"/>
      <c r="D63" s="49"/>
      <c r="E63" s="50"/>
      <c r="F63" s="51"/>
      <c r="G63" s="52"/>
      <c r="H63" s="53"/>
      <c r="I63" s="54"/>
      <c r="J63" s="55" t="n">
        <f aca="false">ROUND(IF(LEFT($H$14,5)="CUSTO",H63,H63/(1+I63)),2)</f>
        <v>0</v>
      </c>
      <c r="K63" s="56" t="n">
        <f aca="false">ROUND(J63*(1+I63),2)</f>
        <v>0</v>
      </c>
      <c r="L63" s="57" t="n">
        <f aca="false">ROUND(K63*G63,2)</f>
        <v>0</v>
      </c>
      <c r="N63" s="2"/>
    </row>
    <row r="64" customFormat="false" ht="14.25" hidden="false" customHeight="false" outlineLevel="0" collapsed="false">
      <c r="A64" s="3"/>
      <c r="B64" s="49"/>
      <c r="C64" s="49"/>
      <c r="D64" s="49"/>
      <c r="E64" s="50"/>
      <c r="F64" s="51"/>
      <c r="G64" s="52"/>
      <c r="H64" s="53"/>
      <c r="I64" s="54"/>
      <c r="J64" s="55" t="n">
        <f aca="false">ROUND(IF(LEFT($H$14,5)="CUSTO",H64,H64/(1+I64)),2)</f>
        <v>0</v>
      </c>
      <c r="K64" s="56" t="n">
        <f aca="false">ROUND(J64*(1+I64),2)</f>
        <v>0</v>
      </c>
      <c r="L64" s="57" t="n">
        <f aca="false">ROUND(K64*G64,2)</f>
        <v>0</v>
      </c>
      <c r="N64" s="2"/>
    </row>
    <row r="65" customFormat="false" ht="14.25" hidden="false" customHeight="false" outlineLevel="0" collapsed="false">
      <c r="A65" s="3"/>
      <c r="B65" s="49"/>
      <c r="C65" s="49"/>
      <c r="D65" s="49"/>
      <c r="E65" s="50"/>
      <c r="F65" s="51"/>
      <c r="G65" s="52"/>
      <c r="H65" s="53"/>
      <c r="I65" s="54"/>
      <c r="J65" s="55" t="n">
        <f aca="false">ROUND(IF(LEFT($H$14,5)="CUSTO",H65,H65/(1+I65)),2)</f>
        <v>0</v>
      </c>
      <c r="K65" s="56" t="n">
        <f aca="false">ROUND(J65*(1+I65),2)</f>
        <v>0</v>
      </c>
      <c r="L65" s="57" t="n">
        <f aca="false">ROUND(K65*G65,2)</f>
        <v>0</v>
      </c>
      <c r="N65" s="2"/>
    </row>
    <row r="66" customFormat="false" ht="14.25" hidden="false" customHeight="false" outlineLevel="0" collapsed="false">
      <c r="A66" s="3"/>
      <c r="B66" s="49"/>
      <c r="C66" s="49"/>
      <c r="D66" s="49"/>
      <c r="E66" s="50"/>
      <c r="F66" s="51"/>
      <c r="G66" s="52"/>
      <c r="H66" s="53"/>
      <c r="I66" s="54"/>
      <c r="J66" s="55" t="n">
        <f aca="false">ROUND(IF(LEFT($H$14,5)="CUSTO",H66,H66/(1+I66)),2)</f>
        <v>0</v>
      </c>
      <c r="K66" s="56" t="n">
        <f aca="false">ROUND(J66*(1+I66),2)</f>
        <v>0</v>
      </c>
      <c r="L66" s="57" t="n">
        <f aca="false">ROUND(K66*G66,2)</f>
        <v>0</v>
      </c>
      <c r="N66" s="2"/>
    </row>
    <row r="67" customFormat="false" ht="14.25" hidden="false" customHeight="false" outlineLevel="0" collapsed="false">
      <c r="A67" s="3"/>
      <c r="B67" s="49"/>
      <c r="C67" s="49"/>
      <c r="D67" s="49"/>
      <c r="E67" s="50"/>
      <c r="F67" s="51"/>
      <c r="G67" s="52"/>
      <c r="H67" s="53"/>
      <c r="I67" s="54"/>
      <c r="J67" s="55" t="n">
        <f aca="false">ROUND(IF(LEFT($H$14,5)="CUSTO",H67,H67/(1+I67)),2)</f>
        <v>0</v>
      </c>
      <c r="K67" s="56" t="n">
        <f aca="false">ROUND(J67*(1+I67),2)</f>
        <v>0</v>
      </c>
      <c r="L67" s="57" t="n">
        <f aca="false">ROUND(K67*G67,2)</f>
        <v>0</v>
      </c>
      <c r="N67" s="2"/>
    </row>
    <row r="68" customFormat="false" ht="14.25" hidden="false" customHeight="false" outlineLevel="0" collapsed="false">
      <c r="A68" s="3"/>
      <c r="B68" s="49"/>
      <c r="C68" s="49"/>
      <c r="D68" s="49"/>
      <c r="E68" s="50"/>
      <c r="F68" s="51"/>
      <c r="G68" s="52"/>
      <c r="H68" s="53"/>
      <c r="I68" s="54"/>
      <c r="J68" s="55" t="n">
        <f aca="false">ROUND(IF(LEFT($H$14,5)="CUSTO",H68,H68/(1+I68)),2)</f>
        <v>0</v>
      </c>
      <c r="K68" s="56" t="n">
        <f aca="false">ROUND(J68*(1+I68),2)</f>
        <v>0</v>
      </c>
      <c r="L68" s="57" t="n">
        <f aca="false">ROUND(K68*G68,2)</f>
        <v>0</v>
      </c>
      <c r="N68" s="2"/>
    </row>
    <row r="69" customFormat="false" ht="14.25" hidden="false" customHeight="false" outlineLevel="0" collapsed="false">
      <c r="A69" s="3"/>
      <c r="B69" s="49"/>
      <c r="C69" s="49"/>
      <c r="D69" s="49"/>
      <c r="E69" s="50"/>
      <c r="F69" s="51"/>
      <c r="G69" s="52"/>
      <c r="H69" s="53"/>
      <c r="I69" s="54"/>
      <c r="J69" s="55" t="n">
        <f aca="false">ROUND(IF(LEFT($H$14,5)="CUSTO",H69,H69/(1+I69)),2)</f>
        <v>0</v>
      </c>
      <c r="K69" s="56" t="n">
        <f aca="false">ROUND(J69*(1+I69),2)</f>
        <v>0</v>
      </c>
      <c r="L69" s="57" t="n">
        <f aca="false">ROUND(K69*G69,2)</f>
        <v>0</v>
      </c>
      <c r="N69" s="2"/>
    </row>
    <row r="70" customFormat="false" ht="14.25" hidden="false" customHeight="false" outlineLevel="0" collapsed="false">
      <c r="A70" s="3"/>
      <c r="B70" s="49"/>
      <c r="C70" s="49"/>
      <c r="D70" s="49"/>
      <c r="E70" s="50"/>
      <c r="F70" s="51"/>
      <c r="G70" s="52"/>
      <c r="H70" s="53"/>
      <c r="I70" s="54"/>
      <c r="J70" s="55" t="n">
        <f aca="false">ROUND(IF(LEFT($H$14,5)="CUSTO",H70,H70/(1+I70)),2)</f>
        <v>0</v>
      </c>
      <c r="K70" s="56" t="n">
        <f aca="false">ROUND(J70*(1+I70),2)</f>
        <v>0</v>
      </c>
      <c r="L70" s="57" t="n">
        <f aca="false">ROUND(K70*G70,2)</f>
        <v>0</v>
      </c>
      <c r="N70" s="2"/>
    </row>
    <row r="71" customFormat="false" ht="14.25" hidden="false" customHeight="false" outlineLevel="0" collapsed="false">
      <c r="A71" s="3"/>
      <c r="B71" s="49"/>
      <c r="C71" s="49"/>
      <c r="D71" s="49"/>
      <c r="E71" s="50"/>
      <c r="F71" s="51"/>
      <c r="G71" s="52"/>
      <c r="H71" s="53"/>
      <c r="I71" s="54"/>
      <c r="J71" s="55" t="n">
        <f aca="false">ROUND(IF(LEFT($H$14,5)="CUSTO",H71,H71/(1+I71)),2)</f>
        <v>0</v>
      </c>
      <c r="K71" s="56" t="n">
        <f aca="false">ROUND(J71*(1+I71),2)</f>
        <v>0</v>
      </c>
      <c r="L71" s="57" t="n">
        <f aca="false">ROUND(K71*G71,2)</f>
        <v>0</v>
      </c>
      <c r="N71" s="2"/>
    </row>
    <row r="72" customFormat="false" ht="14.25" hidden="false" customHeight="false" outlineLevel="0" collapsed="false">
      <c r="A72" s="3"/>
      <c r="B72" s="49"/>
      <c r="C72" s="49"/>
      <c r="D72" s="49"/>
      <c r="E72" s="50"/>
      <c r="F72" s="51"/>
      <c r="G72" s="52"/>
      <c r="H72" s="53"/>
      <c r="I72" s="54"/>
      <c r="J72" s="55" t="n">
        <f aca="false">ROUND(IF(LEFT($H$14,5)="CUSTO",H72,H72/(1+I72)),2)</f>
        <v>0</v>
      </c>
      <c r="K72" s="56" t="n">
        <f aca="false">ROUND(J72*(1+I72),2)</f>
        <v>0</v>
      </c>
      <c r="L72" s="57" t="n">
        <f aca="false">ROUND(K72*G72,2)</f>
        <v>0</v>
      </c>
      <c r="N72" s="2"/>
    </row>
    <row r="73" customFormat="false" ht="14.25" hidden="false" customHeight="false" outlineLevel="0" collapsed="false">
      <c r="A73" s="3"/>
      <c r="B73" s="49"/>
      <c r="C73" s="49"/>
      <c r="D73" s="49"/>
      <c r="E73" s="50"/>
      <c r="F73" s="51"/>
      <c r="G73" s="52"/>
      <c r="H73" s="53"/>
      <c r="I73" s="54"/>
      <c r="J73" s="55" t="n">
        <f aca="false">ROUND(IF(LEFT($H$14,5)="CUSTO",H73,H73/(1+I73)),2)</f>
        <v>0</v>
      </c>
      <c r="K73" s="56" t="n">
        <f aca="false">ROUND(J73*(1+I73),2)</f>
        <v>0</v>
      </c>
      <c r="L73" s="57" t="n">
        <f aca="false">ROUND(K73*G73,2)</f>
        <v>0</v>
      </c>
      <c r="N73" s="2"/>
    </row>
    <row r="74" customFormat="false" ht="14.25" hidden="false" customHeight="false" outlineLevel="0" collapsed="false">
      <c r="A74" s="3"/>
      <c r="B74" s="49"/>
      <c r="C74" s="49"/>
      <c r="D74" s="49"/>
      <c r="E74" s="50"/>
      <c r="F74" s="51"/>
      <c r="G74" s="52"/>
      <c r="H74" s="53"/>
      <c r="I74" s="54"/>
      <c r="J74" s="55" t="n">
        <f aca="false">ROUND(IF(LEFT($H$14,5)="CUSTO",H74,H74/(1+I74)),2)</f>
        <v>0</v>
      </c>
      <c r="K74" s="56" t="n">
        <f aca="false">ROUND(J74*(1+I74),2)</f>
        <v>0</v>
      </c>
      <c r="L74" s="57" t="n">
        <f aca="false">ROUND(K74*G74,2)</f>
        <v>0</v>
      </c>
      <c r="N74" s="2"/>
    </row>
    <row r="75" customFormat="false" ht="14.25" hidden="false" customHeight="false" outlineLevel="0" collapsed="false">
      <c r="A75" s="3"/>
      <c r="B75" s="49"/>
      <c r="C75" s="49"/>
      <c r="D75" s="49"/>
      <c r="E75" s="50"/>
      <c r="F75" s="51"/>
      <c r="G75" s="52"/>
      <c r="H75" s="53"/>
      <c r="I75" s="54"/>
      <c r="J75" s="55" t="n">
        <f aca="false">ROUND(IF(LEFT($H$14,5)="CUSTO",H75,H75/(1+I75)),2)</f>
        <v>0</v>
      </c>
      <c r="K75" s="56" t="n">
        <f aca="false">ROUND(J75*(1+I75),2)</f>
        <v>0</v>
      </c>
      <c r="L75" s="57" t="n">
        <f aca="false">ROUND(K75*G75,2)</f>
        <v>0</v>
      </c>
      <c r="N75" s="2"/>
    </row>
    <row r="76" customFormat="false" ht="14.25" hidden="false" customHeight="false" outlineLevel="0" collapsed="false">
      <c r="A76" s="3"/>
      <c r="B76" s="49"/>
      <c r="C76" s="49"/>
      <c r="D76" s="49"/>
      <c r="E76" s="50"/>
      <c r="F76" s="51"/>
      <c r="G76" s="52"/>
      <c r="H76" s="53"/>
      <c r="I76" s="54"/>
      <c r="J76" s="55" t="n">
        <f aca="false">ROUND(IF(LEFT($H$14,5)="CUSTO",H76,H76/(1+I76)),2)</f>
        <v>0</v>
      </c>
      <c r="K76" s="56" t="n">
        <f aca="false">ROUND(J76*(1+I76),2)</f>
        <v>0</v>
      </c>
      <c r="L76" s="57" t="n">
        <f aca="false">ROUND(K76*G76,2)</f>
        <v>0</v>
      </c>
      <c r="N76" s="2"/>
    </row>
    <row r="77" customFormat="false" ht="14.25" hidden="false" customHeight="false" outlineLevel="0" collapsed="false">
      <c r="A77" s="3"/>
      <c r="B77" s="49"/>
      <c r="C77" s="49"/>
      <c r="D77" s="49"/>
      <c r="E77" s="50"/>
      <c r="F77" s="51"/>
      <c r="G77" s="52"/>
      <c r="H77" s="53"/>
      <c r="I77" s="54"/>
      <c r="J77" s="55" t="n">
        <f aca="false">ROUND(IF(LEFT($H$14,5)="CUSTO",H77,H77/(1+I77)),2)</f>
        <v>0</v>
      </c>
      <c r="K77" s="56" t="n">
        <f aca="false">ROUND(J77*(1+I77),2)</f>
        <v>0</v>
      </c>
      <c r="L77" s="57" t="n">
        <f aca="false">ROUND(K77*G77,2)</f>
        <v>0</v>
      </c>
      <c r="N77" s="2"/>
    </row>
    <row r="78" customFormat="false" ht="14.25" hidden="false" customHeight="false" outlineLevel="0" collapsed="false">
      <c r="A78" s="3"/>
      <c r="B78" s="49"/>
      <c r="C78" s="49"/>
      <c r="D78" s="49"/>
      <c r="E78" s="50"/>
      <c r="F78" s="51"/>
      <c r="G78" s="52"/>
      <c r="H78" s="53"/>
      <c r="I78" s="54"/>
      <c r="J78" s="55" t="n">
        <f aca="false">ROUND(IF(LEFT($H$14,5)="CUSTO",H78,H78/(1+I78)),2)</f>
        <v>0</v>
      </c>
      <c r="K78" s="56" t="n">
        <f aca="false">ROUND(J78*(1+I78),2)</f>
        <v>0</v>
      </c>
      <c r="L78" s="57" t="n">
        <f aca="false">ROUND(K78*G78,2)</f>
        <v>0</v>
      </c>
      <c r="N78" s="2"/>
    </row>
    <row r="79" customFormat="false" ht="14.25" hidden="false" customHeight="false" outlineLevel="0" collapsed="false">
      <c r="A79" s="3"/>
      <c r="B79" s="49"/>
      <c r="C79" s="49"/>
      <c r="D79" s="49"/>
      <c r="E79" s="50"/>
      <c r="F79" s="51"/>
      <c r="G79" s="52"/>
      <c r="H79" s="53"/>
      <c r="I79" s="54"/>
      <c r="J79" s="55" t="n">
        <f aca="false">ROUND(IF(LEFT($H$14,5)="CUSTO",H79,H79/(1+I79)),2)</f>
        <v>0</v>
      </c>
      <c r="K79" s="56" t="n">
        <f aca="false">ROUND(J79*(1+I79),2)</f>
        <v>0</v>
      </c>
      <c r="L79" s="57" t="n">
        <f aca="false">ROUND(K79*G79,2)</f>
        <v>0</v>
      </c>
      <c r="N79" s="2"/>
    </row>
    <row r="80" customFormat="false" ht="14.25" hidden="false" customHeight="false" outlineLevel="0" collapsed="false">
      <c r="A80" s="3"/>
      <c r="B80" s="49"/>
      <c r="C80" s="49"/>
      <c r="D80" s="49"/>
      <c r="E80" s="50"/>
      <c r="F80" s="51"/>
      <c r="G80" s="52"/>
      <c r="H80" s="53"/>
      <c r="I80" s="54"/>
      <c r="J80" s="55" t="n">
        <f aca="false">ROUND(IF(LEFT($H$14,5)="CUSTO",H80,H80/(1+I80)),2)</f>
        <v>0</v>
      </c>
      <c r="K80" s="56" t="n">
        <f aca="false">ROUND(J80*(1+I80),2)</f>
        <v>0</v>
      </c>
      <c r="L80" s="57" t="n">
        <f aca="false">ROUND(K80*G80,2)</f>
        <v>0</v>
      </c>
      <c r="N80" s="2"/>
    </row>
    <row r="81" customFormat="false" ht="14.25" hidden="false" customHeight="false" outlineLevel="0" collapsed="false">
      <c r="A81" s="3"/>
      <c r="B81" s="49"/>
      <c r="C81" s="49"/>
      <c r="D81" s="49"/>
      <c r="E81" s="50"/>
      <c r="F81" s="51"/>
      <c r="G81" s="52"/>
      <c r="H81" s="53"/>
      <c r="I81" s="54"/>
      <c r="J81" s="55" t="n">
        <f aca="false">ROUND(IF(LEFT($H$14,5)="CUSTO",H81,H81/(1+I81)),2)</f>
        <v>0</v>
      </c>
      <c r="K81" s="56" t="n">
        <f aca="false">ROUND(J81*(1+I81),2)</f>
        <v>0</v>
      </c>
      <c r="L81" s="57" t="n">
        <f aca="false">ROUND(K81*G81,2)</f>
        <v>0</v>
      </c>
      <c r="N81" s="2"/>
    </row>
    <row r="82" customFormat="false" ht="14.25" hidden="false" customHeight="false" outlineLevel="0" collapsed="false">
      <c r="A82" s="3"/>
      <c r="B82" s="49"/>
      <c r="C82" s="49"/>
      <c r="D82" s="49"/>
      <c r="E82" s="50"/>
      <c r="F82" s="51"/>
      <c r="G82" s="52"/>
      <c r="H82" s="53"/>
      <c r="I82" s="54"/>
      <c r="J82" s="55" t="n">
        <f aca="false">ROUND(IF(LEFT($H$14,5)="CUSTO",H82,H82/(1+I82)),2)</f>
        <v>0</v>
      </c>
      <c r="K82" s="56" t="n">
        <f aca="false">ROUND(J82*(1+I82),2)</f>
        <v>0</v>
      </c>
      <c r="L82" s="57" t="n">
        <f aca="false">ROUND(K82*G82,2)</f>
        <v>0</v>
      </c>
      <c r="N82" s="2"/>
    </row>
    <row r="83" customFormat="false" ht="14.25" hidden="false" customHeight="false" outlineLevel="0" collapsed="false">
      <c r="A83" s="3"/>
      <c r="B83" s="49"/>
      <c r="C83" s="49"/>
      <c r="D83" s="49"/>
      <c r="E83" s="50"/>
      <c r="F83" s="51"/>
      <c r="G83" s="52"/>
      <c r="H83" s="53"/>
      <c r="I83" s="54"/>
      <c r="J83" s="55" t="n">
        <f aca="false">ROUND(IF(LEFT($H$14,5)="CUSTO",H83,H83/(1+I83)),2)</f>
        <v>0</v>
      </c>
      <c r="K83" s="56" t="n">
        <f aca="false">ROUND(J83*(1+I83),2)</f>
        <v>0</v>
      </c>
      <c r="L83" s="57" t="n">
        <f aca="false">ROUND(K83*G83,2)</f>
        <v>0</v>
      </c>
      <c r="N83" s="2"/>
    </row>
    <row r="84" customFormat="false" ht="14.25" hidden="false" customHeight="false" outlineLevel="0" collapsed="false">
      <c r="A84" s="3"/>
      <c r="B84" s="49"/>
      <c r="C84" s="49"/>
      <c r="D84" s="49"/>
      <c r="E84" s="50"/>
      <c r="F84" s="51"/>
      <c r="G84" s="52"/>
      <c r="H84" s="53"/>
      <c r="I84" s="54"/>
      <c r="J84" s="55" t="n">
        <f aca="false">ROUND(IF(LEFT($H$14,5)="CUSTO",H84,H84/(1+I84)),2)</f>
        <v>0</v>
      </c>
      <c r="K84" s="56" t="n">
        <f aca="false">ROUND(J84*(1+I84),2)</f>
        <v>0</v>
      </c>
      <c r="L84" s="57" t="n">
        <f aca="false">ROUND(K84*G84,2)</f>
        <v>0</v>
      </c>
      <c r="N84" s="2"/>
    </row>
    <row r="85" customFormat="false" ht="14.25" hidden="false" customHeight="false" outlineLevel="0" collapsed="false">
      <c r="A85" s="3"/>
      <c r="B85" s="49"/>
      <c r="C85" s="49"/>
      <c r="D85" s="49"/>
      <c r="E85" s="50"/>
      <c r="F85" s="51"/>
      <c r="G85" s="52"/>
      <c r="H85" s="53"/>
      <c r="I85" s="54"/>
      <c r="J85" s="55" t="n">
        <f aca="false">ROUND(IF(LEFT($H$14,5)="CUSTO",H85,H85/(1+I85)),2)</f>
        <v>0</v>
      </c>
      <c r="K85" s="56" t="n">
        <f aca="false">ROUND(J85*(1+I85),2)</f>
        <v>0</v>
      </c>
      <c r="L85" s="57" t="n">
        <f aca="false">ROUND(K85*G85,2)</f>
        <v>0</v>
      </c>
      <c r="N85" s="2"/>
    </row>
    <row r="86" customFormat="false" ht="14.25" hidden="false" customHeight="false" outlineLevel="0" collapsed="false">
      <c r="A86" s="3"/>
      <c r="B86" s="49"/>
      <c r="C86" s="49"/>
      <c r="D86" s="49"/>
      <c r="E86" s="50"/>
      <c r="F86" s="51"/>
      <c r="G86" s="52"/>
      <c r="H86" s="53"/>
      <c r="I86" s="54"/>
      <c r="J86" s="55" t="n">
        <f aca="false">ROUND(IF(LEFT($H$14,5)="CUSTO",H86,H86/(1+I86)),2)</f>
        <v>0</v>
      </c>
      <c r="K86" s="56" t="n">
        <f aca="false">ROUND(J86*(1+I86),2)</f>
        <v>0</v>
      </c>
      <c r="L86" s="57" t="n">
        <f aca="false">ROUND(K86*G86,2)</f>
        <v>0</v>
      </c>
      <c r="N86" s="2"/>
    </row>
    <row r="87" customFormat="false" ht="14.25" hidden="false" customHeight="false" outlineLevel="0" collapsed="false">
      <c r="A87" s="3"/>
      <c r="B87" s="49"/>
      <c r="C87" s="49"/>
      <c r="D87" s="49"/>
      <c r="E87" s="50"/>
      <c r="F87" s="51"/>
      <c r="G87" s="52"/>
      <c r="H87" s="53"/>
      <c r="I87" s="54"/>
      <c r="J87" s="55" t="n">
        <f aca="false">ROUND(IF(LEFT($H$14,5)="CUSTO",H87,H87/(1+I87)),2)</f>
        <v>0</v>
      </c>
      <c r="K87" s="56" t="n">
        <f aca="false">ROUND(J87*(1+I87),2)</f>
        <v>0</v>
      </c>
      <c r="L87" s="57" t="n">
        <f aca="false">ROUND(K87*G87,2)</f>
        <v>0</v>
      </c>
      <c r="N87" s="2"/>
    </row>
    <row r="88" customFormat="false" ht="14.25" hidden="false" customHeight="false" outlineLevel="0" collapsed="false">
      <c r="A88" s="3"/>
      <c r="B88" s="49"/>
      <c r="C88" s="49"/>
      <c r="D88" s="49"/>
      <c r="E88" s="50"/>
      <c r="F88" s="51"/>
      <c r="G88" s="52"/>
      <c r="H88" s="53"/>
      <c r="I88" s="54"/>
      <c r="J88" s="55" t="n">
        <f aca="false">ROUND(IF(LEFT($H$14,5)="CUSTO",H88,H88/(1+I88)),2)</f>
        <v>0</v>
      </c>
      <c r="K88" s="56" t="n">
        <f aca="false">ROUND(J88*(1+I88),2)</f>
        <v>0</v>
      </c>
      <c r="L88" s="57" t="n">
        <f aca="false">ROUND(K88*G88,2)</f>
        <v>0</v>
      </c>
      <c r="N88" s="2"/>
    </row>
    <row r="89" customFormat="false" ht="14.25" hidden="false" customHeight="false" outlineLevel="0" collapsed="false">
      <c r="A89" s="3"/>
      <c r="B89" s="49"/>
      <c r="C89" s="49"/>
      <c r="D89" s="49"/>
      <c r="E89" s="50"/>
      <c r="F89" s="51"/>
      <c r="G89" s="52"/>
      <c r="H89" s="53"/>
      <c r="I89" s="54"/>
      <c r="J89" s="55" t="n">
        <f aca="false">ROUND(IF(LEFT($H$14,5)="CUSTO",H89,H89/(1+I89)),2)</f>
        <v>0</v>
      </c>
      <c r="K89" s="56" t="n">
        <f aca="false">ROUND(J89*(1+I89),2)</f>
        <v>0</v>
      </c>
      <c r="L89" s="57" t="n">
        <f aca="false">ROUND(K89*G89,2)</f>
        <v>0</v>
      </c>
      <c r="N89" s="2"/>
    </row>
    <row r="90" customFormat="false" ht="14.25" hidden="false" customHeight="false" outlineLevel="0" collapsed="false">
      <c r="A90" s="3"/>
      <c r="B90" s="49"/>
      <c r="C90" s="49"/>
      <c r="D90" s="49"/>
      <c r="E90" s="50"/>
      <c r="F90" s="51"/>
      <c r="G90" s="52"/>
      <c r="H90" s="53"/>
      <c r="I90" s="54"/>
      <c r="J90" s="55" t="n">
        <f aca="false">ROUND(IF(LEFT($H$14,5)="CUSTO",H90,H90/(1+I90)),2)</f>
        <v>0</v>
      </c>
      <c r="K90" s="56" t="n">
        <f aca="false">ROUND(J90*(1+I90),2)</f>
        <v>0</v>
      </c>
      <c r="L90" s="57" t="n">
        <f aca="false">ROUND(K90*G90,2)</f>
        <v>0</v>
      </c>
      <c r="N90" s="2"/>
    </row>
    <row r="91" customFormat="false" ht="14.25" hidden="false" customHeight="false" outlineLevel="0" collapsed="false">
      <c r="A91" s="3"/>
      <c r="B91" s="49"/>
      <c r="C91" s="49"/>
      <c r="D91" s="49"/>
      <c r="E91" s="50"/>
      <c r="F91" s="51"/>
      <c r="G91" s="52"/>
      <c r="H91" s="53"/>
      <c r="I91" s="54"/>
      <c r="J91" s="55" t="n">
        <f aca="false">ROUND(IF(LEFT($H$14,5)="CUSTO",H91,H91/(1+I91)),2)</f>
        <v>0</v>
      </c>
      <c r="K91" s="56" t="n">
        <f aca="false">ROUND(J91*(1+I91),2)</f>
        <v>0</v>
      </c>
      <c r="L91" s="57" t="n">
        <f aca="false">ROUND(K91*G91,2)</f>
        <v>0</v>
      </c>
      <c r="N91" s="2"/>
    </row>
    <row r="92" customFormat="false" ht="14.25" hidden="false" customHeight="false" outlineLevel="0" collapsed="false">
      <c r="A92" s="3"/>
      <c r="B92" s="49"/>
      <c r="C92" s="49"/>
      <c r="D92" s="49"/>
      <c r="E92" s="50"/>
      <c r="F92" s="51"/>
      <c r="G92" s="52"/>
      <c r="H92" s="53"/>
      <c r="I92" s="54"/>
      <c r="J92" s="55" t="n">
        <f aca="false">ROUND(IF(LEFT($H$14,5)="CUSTO",H92,H92/(1+I92)),2)</f>
        <v>0</v>
      </c>
      <c r="K92" s="56" t="n">
        <f aca="false">ROUND(J92*(1+I92),2)</f>
        <v>0</v>
      </c>
      <c r="L92" s="57" t="n">
        <f aca="false">ROUND(K92*G92,2)</f>
        <v>0</v>
      </c>
      <c r="N92" s="2"/>
    </row>
    <row r="93" customFormat="false" ht="14.25" hidden="false" customHeight="false" outlineLevel="0" collapsed="false">
      <c r="A93" s="3"/>
      <c r="B93" s="49"/>
      <c r="C93" s="49"/>
      <c r="D93" s="49"/>
      <c r="E93" s="50"/>
      <c r="F93" s="51"/>
      <c r="G93" s="52"/>
      <c r="H93" s="53"/>
      <c r="I93" s="54"/>
      <c r="J93" s="55" t="n">
        <f aca="false">ROUND(IF(LEFT($H$14,5)="CUSTO",H93,H93/(1+I93)),2)</f>
        <v>0</v>
      </c>
      <c r="K93" s="56" t="n">
        <f aca="false">ROUND(J93*(1+I93),2)</f>
        <v>0</v>
      </c>
      <c r="L93" s="57" t="n">
        <f aca="false">ROUND(K93*G93,2)</f>
        <v>0</v>
      </c>
      <c r="N93" s="2"/>
    </row>
    <row r="94" customFormat="false" ht="14.25" hidden="false" customHeight="false" outlineLevel="0" collapsed="false">
      <c r="A94" s="3"/>
      <c r="B94" s="49"/>
      <c r="C94" s="49"/>
      <c r="D94" s="49"/>
      <c r="E94" s="50"/>
      <c r="F94" s="51"/>
      <c r="G94" s="52"/>
      <c r="H94" s="53"/>
      <c r="I94" s="54"/>
      <c r="J94" s="55" t="n">
        <f aca="false">ROUND(IF(LEFT($H$14,5)="CUSTO",H94,H94/(1+I94)),2)</f>
        <v>0</v>
      </c>
      <c r="K94" s="56" t="n">
        <f aca="false">ROUND(J94*(1+I94),2)</f>
        <v>0</v>
      </c>
      <c r="L94" s="57" t="n">
        <f aca="false">ROUND(K94*G94,2)</f>
        <v>0</v>
      </c>
      <c r="N94" s="2"/>
    </row>
    <row r="95" customFormat="false" ht="14.25" hidden="false" customHeight="false" outlineLevel="0" collapsed="false">
      <c r="B95" s="49"/>
      <c r="C95" s="49"/>
      <c r="D95" s="49"/>
      <c r="E95" s="50"/>
      <c r="F95" s="51"/>
      <c r="G95" s="52"/>
      <c r="H95" s="53"/>
      <c r="I95" s="54"/>
      <c r="J95" s="55" t="n">
        <f aca="false">ROUND(IF(LEFT($H$14,5)="CUSTO",H95,H95/(1+I95)),2)</f>
        <v>0</v>
      </c>
      <c r="K95" s="56" t="n">
        <f aca="false">ROUND(J95*(1+I95),2)</f>
        <v>0</v>
      </c>
      <c r="L95" s="57" t="n">
        <f aca="false">ROUND(K95*G95,2)</f>
        <v>0</v>
      </c>
      <c r="N95" s="2"/>
    </row>
    <row r="96" customFormat="false" ht="14.25" hidden="false" customHeight="false" outlineLevel="0" collapsed="false">
      <c r="B96" s="49"/>
      <c r="C96" s="49"/>
      <c r="D96" s="49"/>
      <c r="E96" s="50"/>
      <c r="F96" s="51"/>
      <c r="G96" s="52"/>
      <c r="H96" s="53"/>
      <c r="I96" s="54"/>
      <c r="J96" s="55" t="n">
        <f aca="false">ROUND(IF(LEFT($H$14,5)="CUSTO",H96,H96/(1+I96)),2)</f>
        <v>0</v>
      </c>
      <c r="K96" s="56" t="n">
        <f aca="false">ROUND(J96*(1+I96),2)</f>
        <v>0</v>
      </c>
      <c r="L96" s="57" t="n">
        <f aca="false">ROUND(K96*G96,2)</f>
        <v>0</v>
      </c>
      <c r="N96" s="2"/>
    </row>
    <row r="97" customFormat="false" ht="14.25" hidden="false" customHeight="false" outlineLevel="0" collapsed="false">
      <c r="B97" s="49"/>
      <c r="C97" s="49"/>
      <c r="D97" s="49"/>
      <c r="E97" s="50"/>
      <c r="F97" s="51"/>
      <c r="G97" s="52"/>
      <c r="H97" s="53"/>
      <c r="I97" s="54"/>
      <c r="J97" s="55" t="n">
        <f aca="false">ROUND(IF(LEFT($H$14,5)="CUSTO",H97,H97/(1+I97)),2)</f>
        <v>0</v>
      </c>
      <c r="K97" s="56" t="n">
        <f aca="false">ROUND(J97*(1+I97),2)</f>
        <v>0</v>
      </c>
      <c r="L97" s="57" t="n">
        <f aca="false">ROUND(K97*G97,2)</f>
        <v>0</v>
      </c>
      <c r="N97" s="2"/>
    </row>
    <row r="98" customFormat="false" ht="14.25" hidden="false" customHeight="false" outlineLevel="0" collapsed="false">
      <c r="B98" s="49"/>
      <c r="C98" s="49"/>
      <c r="D98" s="49"/>
      <c r="E98" s="50"/>
      <c r="F98" s="51"/>
      <c r="G98" s="52"/>
      <c r="H98" s="53"/>
      <c r="I98" s="54"/>
      <c r="J98" s="55" t="n">
        <f aca="false">ROUND(IF(LEFT($H$14,5)="CUSTO",H98,H98/(1+I98)),2)</f>
        <v>0</v>
      </c>
      <c r="K98" s="56" t="n">
        <f aca="false">ROUND(J98*(1+I98),2)</f>
        <v>0</v>
      </c>
      <c r="L98" s="57" t="n">
        <f aca="false">ROUND(K98*G98,2)</f>
        <v>0</v>
      </c>
      <c r="N98" s="2"/>
    </row>
    <row r="99" customFormat="false" ht="14.25" hidden="false" customHeight="false" outlineLevel="0" collapsed="false">
      <c r="B99" s="49"/>
      <c r="C99" s="49"/>
      <c r="D99" s="49"/>
      <c r="E99" s="50"/>
      <c r="F99" s="51"/>
      <c r="G99" s="52"/>
      <c r="H99" s="53"/>
      <c r="I99" s="54"/>
      <c r="J99" s="55" t="n">
        <f aca="false">ROUND(IF(LEFT($H$14,5)="CUSTO",H99,H99/(1+I99)),2)</f>
        <v>0</v>
      </c>
      <c r="K99" s="56" t="n">
        <f aca="false">ROUND(J99*(1+I99),2)</f>
        <v>0</v>
      </c>
      <c r="L99" s="57" t="n">
        <f aca="false">ROUND(K99*G99,2)</f>
        <v>0</v>
      </c>
      <c r="N99" s="2"/>
    </row>
    <row r="100" customFormat="false" ht="14.25" hidden="false" customHeight="false" outlineLevel="0" collapsed="false">
      <c r="B100" s="49"/>
      <c r="C100" s="49"/>
      <c r="D100" s="49"/>
      <c r="E100" s="50"/>
      <c r="F100" s="51"/>
      <c r="G100" s="52"/>
      <c r="H100" s="53"/>
      <c r="I100" s="54"/>
      <c r="J100" s="55" t="n">
        <f aca="false">ROUND(IF(LEFT($H$14,5)="CUSTO",H100,H100/(1+I100)),2)</f>
        <v>0</v>
      </c>
      <c r="K100" s="56" t="n">
        <f aca="false">ROUND(J100*(1+I100),2)</f>
        <v>0</v>
      </c>
      <c r="L100" s="57" t="n">
        <f aca="false">ROUND(K100*G100,2)</f>
        <v>0</v>
      </c>
      <c r="N100" s="2"/>
    </row>
  </sheetData>
  <autoFilter ref="B15:L100"/>
  <mergeCells count="15">
    <mergeCell ref="B2:F2"/>
    <mergeCell ref="C3:F3"/>
    <mergeCell ref="C4:H4"/>
    <mergeCell ref="E5:F5"/>
    <mergeCell ref="D6:E6"/>
    <mergeCell ref="G6:G7"/>
    <mergeCell ref="H6:H7"/>
    <mergeCell ref="I6:I7"/>
    <mergeCell ref="J6:J7"/>
    <mergeCell ref="D7:E7"/>
    <mergeCell ref="C9:D9"/>
    <mergeCell ref="C10:D10"/>
    <mergeCell ref="C11:D11"/>
    <mergeCell ref="C12:D12"/>
    <mergeCell ref="C13:D13"/>
  </mergeCells>
  <dataValidations count="4">
    <dataValidation allowBlank="true" errorStyle="stop" operator="between" showDropDown="false" showErrorMessage="true" showInputMessage="true" sqref="H14" type="list">
      <formula1>"CUSTO (SEM BDI),PREÇO (COM BDI)"</formula1>
      <formula2>0</formula2>
    </dataValidation>
    <dataValidation allowBlank="true" errorStyle="stop" operator="between" showDropDown="false" showErrorMessage="true" showInputMessage="true" sqref="C6" type="list">
      <formula1>"Sim,Não"</formula1>
      <formula2>0</formula2>
    </dataValidation>
    <dataValidation allowBlank="true" errorStyle="stop" operator="between" showDropDown="false" showErrorMessage="true" showInputMessage="true" sqref="E5" type="list">
      <formula1>"1 – Empreitada por Preço Global,2 – Empreitada por Preço Unitário,3 – Empreitada Integral,4 – Tarefa,5 – Execução Direta,6 – Contratação integrada,7 – Contratação semi-integrada,8 – Fornecimento e prestação de serviço associado"</formula1>
      <formula2>0</formula2>
    </dataValidation>
    <dataValidation allowBlank="true" errorStyle="stop" operator="between" showDropDown="false" showErrorMessage="true" showInputMessage="true" sqref="C7" type="list">
      <formula1>"CENTRAL,JEQUITINHONHA,LESTE,NORTE,SUL,TRIANGULO"</formula1>
      <formula2>0</formula2>
    </dataValidation>
  </dataValidation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3:F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5" activeCellId="0" sqref="B5"/>
    </sheetView>
  </sheetViews>
  <sheetFormatPr defaultColWidth="8.54296875" defaultRowHeight="14.25" zeroHeight="false" outlineLevelRow="0" outlineLevelCol="0"/>
  <cols>
    <col collapsed="false" customWidth="true" hidden="false" outlineLevel="0" max="1" min="1" style="1" width="13.67"/>
    <col collapsed="false" customWidth="true" hidden="false" outlineLevel="0" max="3" min="3" style="1" width="12.88"/>
  </cols>
  <sheetData>
    <row r="3" customFormat="false" ht="15" hidden="false" customHeight="false" outlineLevel="0" collapsed="false">
      <c r="A3" s="60" t="s">
        <v>102</v>
      </c>
      <c r="B3" s="60"/>
      <c r="C3" s="60"/>
    </row>
    <row r="4" customFormat="false" ht="14.25" hidden="false" customHeight="false" outlineLevel="0" collapsed="false">
      <c r="A4" s="61" t="s">
        <v>103</v>
      </c>
      <c r="B4" s="62" t="s">
        <v>104</v>
      </c>
      <c r="C4" s="62"/>
      <c r="D4" s="62"/>
      <c r="E4" s="62"/>
      <c r="F4" s="62"/>
    </row>
    <row r="5" customFormat="false" ht="14.25" hidden="false" customHeight="false" outlineLevel="0" collapsed="false">
      <c r="A5" s="61" t="s">
        <v>105</v>
      </c>
      <c r="B5" s="62" t="s">
        <v>106</v>
      </c>
      <c r="C5" s="62"/>
      <c r="D5" s="62"/>
      <c r="E5" s="62"/>
      <c r="F5" s="62"/>
    </row>
    <row r="6" customFormat="false" ht="14.25" hidden="false" customHeight="false" outlineLevel="0" collapsed="false">
      <c r="A6" s="61" t="s">
        <v>107</v>
      </c>
      <c r="B6" s="62" t="s">
        <v>108</v>
      </c>
      <c r="C6" s="62"/>
      <c r="D6" s="62"/>
      <c r="E6" s="62"/>
      <c r="F6" s="62"/>
    </row>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U3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54296875" defaultRowHeight="14.25" zeroHeight="false" outlineLevelRow="0" outlineLevelCol="0"/>
  <cols>
    <col collapsed="false" customWidth="true" hidden="false" outlineLevel="0" max="1" min="1" style="1" width="10"/>
    <col collapsed="false" customWidth="true" hidden="false" outlineLevel="0" max="3" min="3" style="1" width="21.33"/>
    <col collapsed="false" customWidth="true" hidden="false" outlineLevel="0" max="6" min="6" style="1" width="9.67"/>
    <col collapsed="false" customWidth="true" hidden="false" outlineLevel="0" max="14" min="14" style="1" width="9.11"/>
    <col collapsed="false" customWidth="false" hidden="false" outlineLevel="0" max="17" min="15" style="63" width="8.56"/>
  </cols>
  <sheetData>
    <row r="1" customFormat="false" ht="15" hidden="false" customHeight="false" outlineLevel="0" collapsed="false"/>
    <row r="2" customFormat="false" ht="20.25" hidden="false" customHeight="true" outlineLevel="0" collapsed="false">
      <c r="B2" s="64" t="s">
        <v>109</v>
      </c>
      <c r="C2" s="64"/>
      <c r="D2" s="64"/>
      <c r="E2" s="64"/>
      <c r="F2" s="65"/>
      <c r="G2" s="3"/>
      <c r="H2" s="66" t="s">
        <v>110</v>
      </c>
      <c r="I2" s="66"/>
      <c r="J2" s="66"/>
      <c r="K2" s="66"/>
      <c r="L2" s="66"/>
    </row>
    <row r="3" customFormat="false" ht="15" hidden="false" customHeight="true" outlineLevel="0" collapsed="false">
      <c r="B3" s="3"/>
      <c r="C3" s="3"/>
      <c r="D3" s="3"/>
      <c r="E3" s="3"/>
      <c r="F3" s="3"/>
      <c r="G3" s="3"/>
      <c r="H3" s="67" t="s">
        <v>111</v>
      </c>
      <c r="I3" s="67"/>
      <c r="J3" s="67"/>
      <c r="K3" s="67"/>
      <c r="L3" s="67"/>
    </row>
    <row r="4" customFormat="false" ht="15" hidden="false" customHeight="false" outlineLevel="0" collapsed="false">
      <c r="B4" s="66" t="s">
        <v>112</v>
      </c>
      <c r="C4" s="66"/>
      <c r="D4" s="66"/>
      <c r="E4" s="66"/>
      <c r="F4" s="66"/>
      <c r="G4" s="3"/>
      <c r="H4" s="67"/>
      <c r="I4" s="67"/>
      <c r="J4" s="67"/>
      <c r="K4" s="67"/>
      <c r="L4" s="67"/>
    </row>
    <row r="5" customFormat="false" ht="15" hidden="false" customHeight="false" outlineLevel="0" collapsed="false">
      <c r="B5" s="68" t="s">
        <v>113</v>
      </c>
      <c r="C5" s="68"/>
      <c r="D5" s="68"/>
      <c r="E5" s="68"/>
      <c r="F5" s="69"/>
      <c r="G5" s="3"/>
      <c r="H5" s="67"/>
      <c r="I5" s="67"/>
      <c r="J5" s="67"/>
      <c r="K5" s="67"/>
      <c r="L5" s="67"/>
    </row>
    <row r="6" customFormat="false" ht="15" hidden="false" customHeight="false" outlineLevel="0" collapsed="false">
      <c r="B6" s="68" t="s">
        <v>114</v>
      </c>
      <c r="C6" s="68"/>
      <c r="D6" s="68"/>
      <c r="E6" s="68"/>
      <c r="F6" s="69"/>
      <c r="G6" s="3"/>
      <c r="H6" s="67"/>
      <c r="I6" s="67"/>
      <c r="J6" s="67"/>
      <c r="K6" s="67"/>
      <c r="L6" s="67"/>
    </row>
    <row r="7" customFormat="false" ht="15" hidden="false" customHeight="false" outlineLevel="0" collapsed="false">
      <c r="B7" s="68" t="s">
        <v>115</v>
      </c>
      <c r="C7" s="68"/>
      <c r="D7" s="68"/>
      <c r="E7" s="68"/>
      <c r="F7" s="69"/>
      <c r="G7" s="3"/>
      <c r="H7" s="67"/>
      <c r="I7" s="67"/>
      <c r="J7" s="67"/>
      <c r="K7" s="67"/>
      <c r="L7" s="67"/>
    </row>
    <row r="8" customFormat="false" ht="15" hidden="false" customHeight="false" outlineLevel="0" collapsed="false">
      <c r="B8" s="68" t="s">
        <v>116</v>
      </c>
      <c r="C8" s="68"/>
      <c r="D8" s="68"/>
      <c r="E8" s="68"/>
      <c r="F8" s="69"/>
      <c r="G8" s="3"/>
      <c r="H8" s="67"/>
      <c r="I8" s="67"/>
      <c r="J8" s="67"/>
      <c r="K8" s="67"/>
      <c r="L8" s="67"/>
    </row>
    <row r="9" customFormat="false" ht="15" hidden="false" customHeight="false" outlineLevel="0" collapsed="false">
      <c r="B9" s="68" t="s">
        <v>117</v>
      </c>
      <c r="C9" s="68"/>
      <c r="D9" s="68"/>
      <c r="E9" s="68"/>
      <c r="F9" s="69"/>
      <c r="G9" s="3"/>
      <c r="H9" s="63"/>
      <c r="I9" s="63"/>
      <c r="J9" s="63"/>
    </row>
    <row r="10" customFormat="false" ht="15" hidden="false" customHeight="false" outlineLevel="0" collapsed="false">
      <c r="B10" s="70" t="s">
        <v>118</v>
      </c>
      <c r="C10" s="70"/>
      <c r="D10" s="70"/>
      <c r="E10" s="70"/>
      <c r="F10" s="71"/>
      <c r="G10" s="3"/>
    </row>
    <row r="11" customFormat="false" ht="16.5" hidden="false" customHeight="true" outlineLevel="0" collapsed="false"/>
    <row r="12" customFormat="false" ht="15.75" hidden="false" customHeight="true" outlineLevel="0" collapsed="false"/>
    <row r="13" customFormat="false" ht="15" hidden="false" customHeight="false" outlineLevel="0" collapsed="false">
      <c r="B13" s="72" t="s">
        <v>5</v>
      </c>
      <c r="C13" s="16" t="s">
        <v>11</v>
      </c>
      <c r="D13" s="16"/>
    </row>
    <row r="14" customFormat="false" ht="15" hidden="false" customHeight="false" outlineLevel="0" collapsed="false">
      <c r="B14" s="72"/>
      <c r="C14" s="19" t="s">
        <v>15</v>
      </c>
      <c r="D14" s="19"/>
    </row>
    <row r="15" customFormat="false" ht="15" hidden="false" customHeight="false" outlineLevel="0" collapsed="false">
      <c r="B15" s="72"/>
      <c r="C15" s="25" t="s">
        <v>24</v>
      </c>
      <c r="D15" s="25"/>
    </row>
    <row r="16" customFormat="false" ht="15" hidden="false" customHeight="false" outlineLevel="0" collapsed="false"/>
    <row r="18" customFormat="false" ht="30" hidden="false" customHeight="true" outlineLevel="0" collapsed="false"/>
    <row r="19" customFormat="false" ht="30" hidden="false" customHeight="true" outlineLevel="0" collapsed="false"/>
    <row r="20" customFormat="false" ht="37.5" hidden="false" customHeight="true" outlineLevel="0" collapsed="false"/>
    <row r="21" customFormat="false" ht="37.5" hidden="false" customHeight="true" outlineLevel="0" collapsed="false"/>
    <row r="22" customFormat="false" ht="37.5" hidden="false" customHeight="true" outlineLevel="0" collapsed="false"/>
    <row r="23" customFormat="false" ht="37.5" hidden="false" customHeight="true" outlineLevel="0" collapsed="false"/>
    <row r="24" customFormat="false" ht="37.5" hidden="false" customHeight="true" outlineLevel="0" collapsed="false"/>
    <row r="25" customFormat="false" ht="37.5" hidden="false" customHeight="true" outlineLevel="0" collapsed="false"/>
    <row r="29" customFormat="false" ht="14.25" hidden="false" customHeight="false" outlineLevel="0" collapsed="false">
      <c r="U29" s="73"/>
    </row>
    <row r="30" customFormat="false" ht="14.25" hidden="false" customHeight="false" outlineLevel="0" collapsed="false">
      <c r="U30" s="73"/>
    </row>
    <row r="31" customFormat="false" ht="14.25" hidden="false" customHeight="false" outlineLevel="0" collapsed="false">
      <c r="U31" s="73"/>
    </row>
  </sheetData>
  <mergeCells count="14">
    <mergeCell ref="B2:E2"/>
    <mergeCell ref="H2:L2"/>
    <mergeCell ref="H3:L8"/>
    <mergeCell ref="B4:F4"/>
    <mergeCell ref="B5:E5"/>
    <mergeCell ref="B6:E6"/>
    <mergeCell ref="B7:E7"/>
    <mergeCell ref="B8:E8"/>
    <mergeCell ref="B9:E9"/>
    <mergeCell ref="B10:E10"/>
    <mergeCell ref="B13:B15"/>
    <mergeCell ref="C13:D13"/>
    <mergeCell ref="C14:D14"/>
    <mergeCell ref="C15:D15"/>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B2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109375" defaultRowHeight="14.25" zeroHeight="false" outlineLevelRow="0" outlineLevelCol="0"/>
  <cols>
    <col collapsed="false" customWidth="true" hidden="false" outlineLevel="0" max="1" min="1" style="3" width="10"/>
    <col collapsed="false" customWidth="true" hidden="false" outlineLevel="0" max="2" min="2" style="3" width="99.44"/>
    <col collapsed="false" customWidth="false" hidden="false" outlineLevel="0" max="16384" min="3" style="3" width="9.11"/>
  </cols>
  <sheetData>
    <row r="1" customFormat="false" ht="15" hidden="false" customHeight="false" outlineLevel="0" collapsed="false"/>
    <row r="2" customFormat="false" ht="16.5" hidden="false" customHeight="false" outlineLevel="0" collapsed="false">
      <c r="B2" s="74" t="s">
        <v>15</v>
      </c>
    </row>
    <row r="3" customFormat="false" ht="15" hidden="false" customHeight="false" outlineLevel="0" collapsed="false"/>
    <row r="4" customFormat="false" ht="37.5" hidden="false" customHeight="true" outlineLevel="0" collapsed="false">
      <c r="B4" s="75" t="s">
        <v>119</v>
      </c>
    </row>
    <row r="5" customFormat="false" ht="15" hidden="false" customHeight="true" outlineLevel="0" collapsed="false"/>
    <row r="6" customFormat="false" ht="15" hidden="false" customHeight="true" outlineLevel="0" collapsed="false"/>
    <row r="7" customFormat="false" ht="15" hidden="false" customHeight="true" outlineLevel="0" collapsed="false"/>
    <row r="8" customFormat="false" ht="15" hidden="false" customHeight="true" outlineLevel="0" collapsed="false"/>
    <row r="9" customFormat="false" ht="15" hidden="false" customHeight="true" outlineLevel="0" collapsed="false"/>
    <row r="10" customFormat="false" ht="15" hidden="false" customHeight="true" outlineLevel="0" collapsed="false"/>
    <row r="11" customFormat="false" ht="15" hidden="false" customHeight="true" outlineLevel="0" collapsed="false"/>
    <row r="12" customFormat="false" ht="15" hidden="false" customHeight="true" outlineLevel="0" collapsed="false"/>
    <row r="13" customFormat="false" ht="15" hidden="false" customHeight="true" outlineLevel="0" collapsed="false"/>
    <row r="14" customFormat="false" ht="15" hidden="false" customHeight="true" outlineLevel="0" collapsed="false"/>
    <row r="15" customFormat="false" ht="15" hidden="false" customHeight="true" outlineLevel="0" collapsed="false"/>
    <row r="16" customFormat="false" ht="15" hidden="false" customHeight="true" outlineLevel="0" collapsed="false"/>
    <row r="17" customFormat="false" ht="15" hidden="false" customHeight="true" outlineLevel="0" collapsed="false"/>
    <row r="18" customFormat="false" ht="15" hidden="false" customHeight="true" outlineLevel="0" collapsed="false"/>
    <row r="19" customFormat="false" ht="15" hidden="false" customHeight="true" outlineLevel="0" collapsed="false"/>
    <row r="20" customFormat="false" ht="15" hidden="false" customHeight="true" outlineLevel="0" collapsed="false"/>
    <row r="21" customFormat="false" ht="15" hidden="false" customHeight="true" outlineLevel="0" collapsed="false"/>
    <row r="22" customFormat="false" ht="15" hidden="false" customHeight="true" outlineLevel="0" collapsed="false"/>
    <row r="23" customFormat="false" ht="15" hidden="false" customHeight="true" outlineLevel="0" collapsed="false"/>
    <row r="24" customFormat="false" ht="15" hidden="false" customHeight="true" outlineLevel="0" collapsed="false"/>
    <row r="25" customFormat="false" ht="15" hidden="false" customHeight="true" outlineLevel="0" collapsed="false"/>
    <row r="26" customFormat="false" ht="15" hidden="false" customHeight="true" outlineLevel="0" collapsed="false"/>
    <row r="27" customFormat="false" ht="15.75" hidden="false" customHeight="true" outlineLevel="0" collapsed="false"/>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B2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109375" defaultRowHeight="14.25" zeroHeight="false" outlineLevelRow="0" outlineLevelCol="0"/>
  <cols>
    <col collapsed="false" customWidth="true" hidden="false" outlineLevel="0" max="1" min="1" style="3" width="10"/>
    <col collapsed="false" customWidth="true" hidden="false" outlineLevel="0" max="2" min="2" style="3" width="99.44"/>
    <col collapsed="false" customWidth="false" hidden="false" outlineLevel="0" max="16384" min="3" style="3" width="9.11"/>
  </cols>
  <sheetData>
    <row r="1" customFormat="false" ht="15" hidden="false" customHeight="false" outlineLevel="0" collapsed="false"/>
    <row r="2" customFormat="false" ht="16.5" hidden="false" customHeight="false" outlineLevel="0" collapsed="false">
      <c r="B2" s="74" t="s">
        <v>15</v>
      </c>
    </row>
    <row r="3" customFormat="false" ht="15" hidden="false" customHeight="false" outlineLevel="0" collapsed="false"/>
    <row r="4" customFormat="false" ht="30.75" hidden="false" customHeight="true" outlineLevel="0" collapsed="false">
      <c r="B4" s="75" t="s">
        <v>120</v>
      </c>
    </row>
    <row r="5" customFormat="false" ht="15" hidden="false" customHeight="true" outlineLevel="0" collapsed="false"/>
    <row r="6" customFormat="false" ht="15" hidden="false" customHeight="true" outlineLevel="0" collapsed="false"/>
    <row r="7" customFormat="false" ht="15" hidden="false" customHeight="true" outlineLevel="0" collapsed="false"/>
    <row r="8" customFormat="false" ht="15" hidden="false" customHeight="true" outlineLevel="0" collapsed="false"/>
    <row r="9" customFormat="false" ht="15" hidden="false" customHeight="true" outlineLevel="0" collapsed="false"/>
    <row r="10" customFormat="false" ht="15" hidden="false" customHeight="true" outlineLevel="0" collapsed="false"/>
    <row r="11" customFormat="false" ht="15" hidden="false" customHeight="true" outlineLevel="0" collapsed="false"/>
    <row r="12" customFormat="false" ht="15" hidden="false" customHeight="true" outlineLevel="0" collapsed="false"/>
    <row r="13" customFormat="false" ht="15" hidden="false" customHeight="true" outlineLevel="0" collapsed="false"/>
    <row r="14" customFormat="false" ht="15" hidden="false" customHeight="true" outlineLevel="0" collapsed="false"/>
    <row r="15" customFormat="false" ht="15" hidden="false" customHeight="true" outlineLevel="0" collapsed="false"/>
    <row r="16" customFormat="false" ht="15" hidden="false" customHeight="true" outlineLevel="0" collapsed="false"/>
    <row r="17" customFormat="false" ht="15" hidden="false" customHeight="true" outlineLevel="0" collapsed="false"/>
    <row r="18" customFormat="false" ht="15" hidden="false" customHeight="true" outlineLevel="0" collapsed="false"/>
    <row r="19" customFormat="false" ht="15" hidden="false" customHeight="true" outlineLevel="0" collapsed="false"/>
    <row r="20" customFormat="false" ht="15" hidden="false" customHeight="true" outlineLevel="0" collapsed="false"/>
    <row r="21" customFormat="false" ht="15" hidden="false" customHeight="true" outlineLevel="0" collapsed="false"/>
    <row r="22" customFormat="false" ht="15" hidden="false" customHeight="true" outlineLevel="0" collapsed="false"/>
    <row r="23" customFormat="false" ht="15" hidden="false" customHeight="true" outlineLevel="0" collapsed="false"/>
    <row r="24" customFormat="false" ht="15" hidden="false" customHeight="true" outlineLevel="0" collapsed="false"/>
    <row r="25" customFormat="false" ht="15" hidden="false" customHeight="true" outlineLevel="0" collapsed="false"/>
    <row r="26" customFormat="false" ht="15" hidden="false" customHeight="true" outlineLevel="0" collapsed="false"/>
    <row r="27" customFormat="false" ht="15.75" hidden="false" customHeight="true" outlineLevel="0" collapsed="false"/>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B2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109375" defaultRowHeight="14.25" zeroHeight="false" outlineLevelRow="0" outlineLevelCol="0"/>
  <cols>
    <col collapsed="false" customWidth="true" hidden="false" outlineLevel="0" max="1" min="1" style="3" width="10"/>
    <col collapsed="false" customWidth="true" hidden="false" outlineLevel="0" max="2" min="2" style="3" width="99.44"/>
    <col collapsed="false" customWidth="false" hidden="false" outlineLevel="0" max="16384" min="3" style="3" width="9.11"/>
  </cols>
  <sheetData>
    <row r="1" customFormat="false" ht="15" hidden="false" customHeight="false" outlineLevel="0" collapsed="false"/>
    <row r="2" customFormat="false" ht="16.5" hidden="false" customHeight="false" outlineLevel="0" collapsed="false">
      <c r="B2" s="74" t="s">
        <v>15</v>
      </c>
    </row>
    <row r="3" customFormat="false" ht="15" hidden="false" customHeight="false" outlineLevel="0" collapsed="false"/>
    <row r="4" customFormat="false" ht="30.75" hidden="false" customHeight="true" outlineLevel="0" collapsed="false">
      <c r="B4" s="75" t="s">
        <v>121</v>
      </c>
    </row>
    <row r="5" customFormat="false" ht="15" hidden="false" customHeight="true" outlineLevel="0" collapsed="false"/>
    <row r="6" customFormat="false" ht="15" hidden="false" customHeight="true" outlineLevel="0" collapsed="false"/>
    <row r="7" customFormat="false" ht="15" hidden="false" customHeight="true" outlineLevel="0" collapsed="false"/>
    <row r="8" customFormat="false" ht="15" hidden="false" customHeight="true" outlineLevel="0" collapsed="false"/>
    <row r="9" customFormat="false" ht="15" hidden="false" customHeight="true" outlineLevel="0" collapsed="false"/>
    <row r="10" customFormat="false" ht="15" hidden="false" customHeight="true" outlineLevel="0" collapsed="false"/>
    <row r="11" customFormat="false" ht="15" hidden="false" customHeight="true" outlineLevel="0" collapsed="false"/>
    <row r="12" customFormat="false" ht="15" hidden="false" customHeight="true" outlineLevel="0" collapsed="false"/>
    <row r="13" customFormat="false" ht="15" hidden="false" customHeight="true" outlineLevel="0" collapsed="false"/>
    <row r="14" customFormat="false" ht="15" hidden="false" customHeight="true" outlineLevel="0" collapsed="false"/>
    <row r="15" customFormat="false" ht="15" hidden="false" customHeight="true" outlineLevel="0" collapsed="false"/>
    <row r="16" customFormat="false" ht="15" hidden="false" customHeight="true" outlineLevel="0" collapsed="false"/>
    <row r="17" customFormat="false" ht="15" hidden="false" customHeight="true" outlineLevel="0" collapsed="false"/>
    <row r="18" customFormat="false" ht="15" hidden="false" customHeight="true" outlineLevel="0" collapsed="false"/>
    <row r="19" customFormat="false" ht="15" hidden="false" customHeight="true" outlineLevel="0" collapsed="false"/>
    <row r="20" customFormat="false" ht="15" hidden="false" customHeight="true" outlineLevel="0" collapsed="false"/>
    <row r="21" customFormat="false" ht="15" hidden="false" customHeight="true" outlineLevel="0" collapsed="false"/>
    <row r="22" customFormat="false" ht="15" hidden="false" customHeight="true" outlineLevel="0" collapsed="false"/>
    <row r="23" customFormat="false" ht="15" hidden="false" customHeight="true" outlineLevel="0" collapsed="false"/>
    <row r="24" customFormat="false" ht="15" hidden="false" customHeight="true" outlineLevel="0" collapsed="false"/>
    <row r="25" customFormat="false" ht="15" hidden="false" customHeight="true" outlineLevel="0" collapsed="false"/>
    <row r="26" customFormat="false" ht="15" hidden="false" customHeight="true" outlineLevel="0" collapsed="false"/>
    <row r="27" customFormat="false" ht="15.75" hidden="false" customHeight="true" outlineLevel="0" collapsed="false"/>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44</TotalTime>
  <Application>LibreOffice/7.6.0.3$Windows_X86_64 LibreOffice_project/69edd8b8ebc41d00b4de3915dc82f8f0fc3b6265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2022-07-05T20:48:01Z</dcterms:created>
  <dc:creator>Gustavo Gomes Silva</dc:creator>
  <dc:description/>
  <dc:language>pt-BR</dc:language>
  <cp:lastModifiedBy/>
  <dcterms:modified xsi:type="dcterms:W3CDTF">2025-03-14T10:34:52Z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