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Prefeitura\OBRA\PLANILHAS\2026\P-33 INTERLIGAÇÃO P. CERRADO E POPULAR\"/>
    </mc:Choice>
  </mc:AlternateContent>
  <xr:revisionPtr revIDLastSave="0" documentId="13_ncr:1_{76D837B6-C6AA-491D-B05C-F858C07273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ilha Orçamentária" sheetId="1" r:id="rId1"/>
    <sheet name="Orientações" sheetId="10" r:id="rId2"/>
    <sheet name="Detalhamento do BDI" sheetId="4" r:id="rId3"/>
    <sheet name="Composições Próprias" sheetId="5" r:id="rId4"/>
    <sheet name="Cotações" sheetId="8" r:id="rId5"/>
    <sheet name="Memórias de Cálculo" sheetId="9" r:id="rId6"/>
  </sheets>
  <definedNames>
    <definedName name="_xlnm._FilterDatabase" localSheetId="0" hidden="1">'Planilha Orçamentária'!$B$15:$L$100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00" i="1" l="1"/>
  <c r="K100" i="1" s="1"/>
  <c r="L100" i="1" s="1"/>
  <c r="J99" i="1"/>
  <c r="K99" i="1" s="1"/>
  <c r="L99" i="1" s="1"/>
  <c r="J98" i="1"/>
  <c r="K98" i="1" s="1"/>
  <c r="L98" i="1" s="1"/>
  <c r="J97" i="1"/>
  <c r="K97" i="1" s="1"/>
  <c r="L97" i="1" s="1"/>
  <c r="J96" i="1"/>
  <c r="K96" i="1" s="1"/>
  <c r="L96" i="1" s="1"/>
  <c r="J95" i="1"/>
  <c r="K95" i="1" s="1"/>
  <c r="L95" i="1" s="1"/>
  <c r="J94" i="1"/>
  <c r="K94" i="1" s="1"/>
  <c r="L94" i="1" s="1"/>
  <c r="J93" i="1"/>
  <c r="K93" i="1" s="1"/>
  <c r="L93" i="1" s="1"/>
  <c r="J92" i="1"/>
  <c r="K92" i="1" s="1"/>
  <c r="L92" i="1" s="1"/>
  <c r="J91" i="1"/>
  <c r="K91" i="1" s="1"/>
  <c r="L91" i="1" s="1"/>
  <c r="J90" i="1"/>
  <c r="K90" i="1" s="1"/>
  <c r="L90" i="1" s="1"/>
  <c r="J89" i="1"/>
  <c r="K89" i="1" s="1"/>
  <c r="L89" i="1" s="1"/>
  <c r="J88" i="1"/>
  <c r="K88" i="1" s="1"/>
  <c r="L88" i="1" s="1"/>
  <c r="J87" i="1"/>
  <c r="K87" i="1" s="1"/>
  <c r="L87" i="1" s="1"/>
  <c r="J86" i="1"/>
  <c r="K86" i="1" s="1"/>
  <c r="L86" i="1" s="1"/>
  <c r="J85" i="1"/>
  <c r="K85" i="1" s="1"/>
  <c r="L85" i="1" s="1"/>
  <c r="J84" i="1"/>
  <c r="K84" i="1" s="1"/>
  <c r="L84" i="1" s="1"/>
  <c r="J83" i="1"/>
  <c r="K83" i="1" s="1"/>
  <c r="L83" i="1" s="1"/>
  <c r="J82" i="1"/>
  <c r="K82" i="1" s="1"/>
  <c r="L82" i="1" s="1"/>
  <c r="J81" i="1"/>
  <c r="K81" i="1" s="1"/>
  <c r="L81" i="1" s="1"/>
  <c r="J80" i="1"/>
  <c r="K80" i="1" s="1"/>
  <c r="L80" i="1" s="1"/>
  <c r="J79" i="1"/>
  <c r="K79" i="1" s="1"/>
  <c r="L79" i="1" s="1"/>
  <c r="J78" i="1"/>
  <c r="K78" i="1" s="1"/>
  <c r="L78" i="1" s="1"/>
  <c r="J77" i="1"/>
  <c r="K77" i="1" s="1"/>
  <c r="L77" i="1" s="1"/>
  <c r="J76" i="1"/>
  <c r="K76" i="1" s="1"/>
  <c r="L76" i="1" s="1"/>
  <c r="J75" i="1"/>
  <c r="K75" i="1" s="1"/>
  <c r="L75" i="1" s="1"/>
  <c r="J74" i="1"/>
  <c r="K74" i="1" s="1"/>
  <c r="L74" i="1" s="1"/>
  <c r="J73" i="1"/>
  <c r="K73" i="1" s="1"/>
  <c r="L73" i="1" s="1"/>
  <c r="J72" i="1"/>
  <c r="K72" i="1" s="1"/>
  <c r="L72" i="1" s="1"/>
  <c r="J71" i="1"/>
  <c r="K71" i="1" s="1"/>
  <c r="L71" i="1" s="1"/>
  <c r="J70" i="1"/>
  <c r="K70" i="1" s="1"/>
  <c r="L70" i="1" s="1"/>
  <c r="J69" i="1"/>
  <c r="K69" i="1" s="1"/>
  <c r="L69" i="1" s="1"/>
  <c r="J68" i="1"/>
  <c r="K68" i="1" s="1"/>
  <c r="L68" i="1" s="1"/>
  <c r="J67" i="1"/>
  <c r="K67" i="1" s="1"/>
  <c r="L67" i="1" s="1"/>
  <c r="J66" i="1"/>
  <c r="K66" i="1" s="1"/>
  <c r="L66" i="1" s="1"/>
  <c r="J65" i="1"/>
  <c r="K65" i="1" s="1"/>
  <c r="L65" i="1" s="1"/>
  <c r="J64" i="1"/>
  <c r="K64" i="1" s="1"/>
  <c r="L64" i="1" s="1"/>
  <c r="J63" i="1"/>
  <c r="K63" i="1" s="1"/>
  <c r="L63" i="1" s="1"/>
  <c r="J62" i="1"/>
  <c r="K62" i="1" s="1"/>
  <c r="L62" i="1" s="1"/>
  <c r="J61" i="1"/>
  <c r="K61" i="1" s="1"/>
  <c r="L61" i="1" s="1"/>
  <c r="J60" i="1"/>
  <c r="K60" i="1" s="1"/>
  <c r="L60" i="1" s="1"/>
  <c r="J59" i="1"/>
  <c r="K59" i="1" s="1"/>
  <c r="L59" i="1" s="1"/>
  <c r="J58" i="1"/>
  <c r="K58" i="1" s="1"/>
  <c r="L58" i="1" s="1"/>
  <c r="J57" i="1"/>
  <c r="K57" i="1" s="1"/>
  <c r="L57" i="1" s="1"/>
  <c r="J56" i="1"/>
  <c r="K56" i="1" s="1"/>
  <c r="L56" i="1" s="1"/>
  <c r="J55" i="1"/>
  <c r="K55" i="1" s="1"/>
  <c r="L55" i="1" s="1"/>
  <c r="J54" i="1"/>
  <c r="K54" i="1" s="1"/>
  <c r="L54" i="1" s="1"/>
  <c r="J53" i="1"/>
  <c r="K53" i="1" s="1"/>
  <c r="L53" i="1" s="1"/>
  <c r="J52" i="1"/>
  <c r="K52" i="1" s="1"/>
  <c r="L52" i="1" s="1"/>
  <c r="J51" i="1"/>
  <c r="K51" i="1" s="1"/>
  <c r="L51" i="1" s="1"/>
  <c r="J50" i="1"/>
  <c r="K50" i="1" s="1"/>
  <c r="L50" i="1" s="1"/>
  <c r="J49" i="1"/>
  <c r="K49" i="1" s="1"/>
  <c r="L49" i="1" s="1"/>
  <c r="J48" i="1"/>
  <c r="K48" i="1" s="1"/>
  <c r="L48" i="1" s="1"/>
  <c r="J47" i="1"/>
  <c r="K47" i="1" s="1"/>
  <c r="L47" i="1" s="1"/>
  <c r="J46" i="1"/>
  <c r="K46" i="1" s="1"/>
  <c r="L46" i="1" s="1"/>
  <c r="J45" i="1"/>
  <c r="K45" i="1" s="1"/>
  <c r="L45" i="1" s="1"/>
  <c r="J44" i="1"/>
  <c r="K44" i="1" s="1"/>
  <c r="L44" i="1" s="1"/>
  <c r="J43" i="1"/>
  <c r="K43" i="1" s="1"/>
  <c r="L43" i="1" s="1"/>
  <c r="J42" i="1"/>
  <c r="K42" i="1" s="1"/>
  <c r="L42" i="1" s="1"/>
  <c r="J41" i="1"/>
  <c r="K41" i="1" s="1"/>
  <c r="L41" i="1" s="1"/>
  <c r="J40" i="1"/>
  <c r="K40" i="1" s="1"/>
  <c r="L40" i="1" s="1"/>
  <c r="J39" i="1"/>
  <c r="K39" i="1" s="1"/>
  <c r="L39" i="1" s="1"/>
  <c r="J38" i="1"/>
  <c r="K38" i="1" s="1"/>
  <c r="L38" i="1" s="1"/>
  <c r="J37" i="1"/>
  <c r="K37" i="1" s="1"/>
  <c r="L37" i="1" s="1"/>
  <c r="J36" i="1"/>
  <c r="K36" i="1" s="1"/>
  <c r="L36" i="1" s="1"/>
  <c r="J35" i="1"/>
  <c r="K35" i="1" s="1"/>
  <c r="L35" i="1" s="1"/>
  <c r="J34" i="1"/>
  <c r="K34" i="1" s="1"/>
  <c r="L34" i="1" s="1"/>
  <c r="J33" i="1"/>
  <c r="K33" i="1" s="1"/>
  <c r="L33" i="1" s="1"/>
  <c r="J32" i="1"/>
  <c r="K32" i="1" s="1"/>
  <c r="L32" i="1" s="1"/>
  <c r="J31" i="1"/>
  <c r="K31" i="1" s="1"/>
  <c r="L31" i="1" s="1"/>
  <c r="J30" i="1"/>
  <c r="K30" i="1" s="1"/>
  <c r="L30" i="1" s="1"/>
  <c r="J29" i="1"/>
  <c r="K29" i="1" s="1"/>
  <c r="L29" i="1" s="1"/>
  <c r="J28" i="1"/>
  <c r="K28" i="1" s="1"/>
  <c r="L28" i="1" s="1"/>
  <c r="J27" i="1"/>
  <c r="K27" i="1" s="1"/>
  <c r="L27" i="1" s="1"/>
  <c r="J26" i="1"/>
  <c r="K26" i="1" s="1"/>
  <c r="L26" i="1" s="1"/>
  <c r="J25" i="1"/>
  <c r="K25" i="1" s="1"/>
  <c r="L25" i="1" s="1"/>
  <c r="J24" i="1"/>
  <c r="K24" i="1" s="1"/>
  <c r="L24" i="1" s="1"/>
  <c r="J23" i="1"/>
  <c r="K23" i="1" s="1"/>
  <c r="L23" i="1" s="1"/>
  <c r="J22" i="1"/>
  <c r="K22" i="1" s="1"/>
  <c r="L22" i="1" s="1"/>
  <c r="J21" i="1"/>
  <c r="K21" i="1" s="1"/>
  <c r="L21" i="1" s="1"/>
  <c r="J20" i="1"/>
  <c r="K20" i="1" s="1"/>
  <c r="L20" i="1" s="1"/>
  <c r="J19" i="1"/>
  <c r="K19" i="1" s="1"/>
  <c r="L19" i="1" s="1"/>
  <c r="J18" i="1"/>
  <c r="K18" i="1" s="1"/>
  <c r="L18" i="1" s="1"/>
  <c r="J17" i="1"/>
  <c r="K17" i="1" s="1"/>
  <c r="L17" i="1" s="1"/>
  <c r="J16" i="1"/>
  <c r="K16" i="1" s="1"/>
  <c r="L16" i="1" s="1"/>
  <c r="L14" i="1" l="1"/>
  <c r="H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MARUCH DE CARVALHO</author>
    <author>THIAGO GONÇALVES BARROSO</author>
  </authors>
  <commentList>
    <comment ref="C6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SIM ou NÃO</t>
        </r>
      </text>
    </comment>
    <comment ref="I6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Preencher caso exista BDI diferenciado para equipamentos, por exemplo.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7" authorId="1" shapeId="0" xr:uid="{00000000-0006-0000-0000-000003000000}">
      <text>
        <r>
          <rPr>
            <sz val="9"/>
            <color indexed="81"/>
            <rFont val="Segoe UI"/>
            <family val="2"/>
          </rPr>
          <t xml:space="preserve">CENTRAL
JEQUITINHONHA
LESTE
NORTE
SUL
TRIANGULO
</t>
        </r>
      </text>
    </comment>
  </commentList>
</comments>
</file>

<file path=xl/sharedStrings.xml><?xml version="1.0" encoding="utf-8"?>
<sst xmlns="http://schemas.openxmlformats.org/spreadsheetml/2006/main" count="202" uniqueCount="148">
  <si>
    <t>LEGENDA</t>
  </si>
  <si>
    <t>PREENCHIMENTO AUTOMÁTICO</t>
  </si>
  <si>
    <t>PLANILHA ORÇAMENTÁRIA</t>
  </si>
  <si>
    <t>LICITAÇÃO Nº</t>
  </si>
  <si>
    <t>EDITAL Nº</t>
  </si>
  <si>
    <t>COMPOSIÇÃO DO BDI</t>
  </si>
  <si>
    <t>DATA DA PROPOSTA</t>
  </si>
  <si>
    <t>GARANTIA (G) e SEGURO (S)</t>
  </si>
  <si>
    <t>OBJETO</t>
  </si>
  <si>
    <t>RISCO ( R )</t>
  </si>
  <si>
    <t>MODALIDADE</t>
  </si>
  <si>
    <t>REGIME DE EXECUÇÃO</t>
  </si>
  <si>
    <t>CIDADE</t>
  </si>
  <si>
    <t>UF</t>
  </si>
  <si>
    <t>DESPESAS FINANCEIRAS (DF)</t>
  </si>
  <si>
    <t>DESONERAÇÃO</t>
  </si>
  <si>
    <t>BDI 1</t>
  </si>
  <si>
    <t>BDI 2</t>
  </si>
  <si>
    <t>ADMINISTRAÇÃO CENTRAL (AC)</t>
  </si>
  <si>
    <t>LUCRO (L)</t>
  </si>
  <si>
    <t>TRIBUTOS (T)</t>
  </si>
  <si>
    <t>LOTE</t>
  </si>
  <si>
    <t>ITEM</t>
  </si>
  <si>
    <t>CÓDIGO</t>
  </si>
  <si>
    <t>REFERÊNCIA</t>
  </si>
  <si>
    <t>DESCRIÇÃO DOS SERVIÇOS</t>
  </si>
  <si>
    <t>UNIDADE</t>
  </si>
  <si>
    <t>QUANTIDADE</t>
  </si>
  <si>
    <t>BDI</t>
  </si>
  <si>
    <t>FÓRMULA ADOTADA:</t>
  </si>
  <si>
    <t>TOTAL GERAL</t>
  </si>
  <si>
    <t>ÓRGÃO</t>
  </si>
  <si>
    <t>BDI PROPOSTO:</t>
  </si>
  <si>
    <t>PREÇO TOTAL</t>
  </si>
  <si>
    <t>CUSTO UNITÁRIO (SEM BDI)</t>
  </si>
  <si>
    <t>TIPO DE VALOR</t>
  </si>
  <si>
    <t>VALOR UNITÁRIO (R$)</t>
  </si>
  <si>
    <t>ENCARGOS SOCIAIS - HORISTAS (%)</t>
  </si>
  <si>
    <t>ENCARGOS SOCIAIS - MENSALISTAS (%)</t>
  </si>
  <si>
    <t>PREENCHIMENTO OBRIGATÓRIO</t>
  </si>
  <si>
    <t>PREENCHIIMENTO FACULTATIVO</t>
  </si>
  <si>
    <t>PREÇO UNITÁRIO (COM BDI)</t>
  </si>
  <si>
    <t>CPF/CNPJ</t>
  </si>
  <si>
    <t>DATA-BASE (MÊS/ANO)</t>
  </si>
  <si>
    <t>CUSTO (SEM BDI)</t>
  </si>
  <si>
    <t>LOCALIDADE (SICOR-MG)</t>
  </si>
  <si>
    <t>Espaço reservado para detalhamento das memórias de cálculo.</t>
  </si>
  <si>
    <t>Espaço reservado para detalhamento das Cotações realizadas, quando for o caso.</t>
  </si>
  <si>
    <t>Espaço reservado para detalhamento das Composições Próprias (CPU) utilizadas na Planilha Orçamentária, quando for o caso.</t>
  </si>
  <si>
    <t>Espaço para detalhamento da fórmula de cálculo utilizada para o BDI.</t>
  </si>
  <si>
    <t>Orientações de PREENCHIMENTO:</t>
  </si>
  <si>
    <t>CÓDIGO:</t>
  </si>
  <si>
    <t>não pode ter letras e nem códigos repetidos</t>
  </si>
  <si>
    <t>REFERÊNCIA:</t>
  </si>
  <si>
    <t>TOTAL GERAL:</t>
  </si>
  <si>
    <t>Mesmo valor do contrato/aditivo</t>
  </si>
  <si>
    <t>SINAPI, SICRO, PRÓPRIO ou OUTRAS</t>
  </si>
  <si>
    <t>PREFEITURA MUNICIPAL DE INIMUTABA</t>
  </si>
  <si>
    <t>Sim</t>
  </si>
  <si>
    <t>CENTRAL</t>
  </si>
  <si>
    <t>1 – Empreitada por Preço Global</t>
  </si>
  <si>
    <t>INIMUTABA</t>
  </si>
  <si>
    <t>MG</t>
  </si>
  <si>
    <t>1.1</t>
  </si>
  <si>
    <t>1.2</t>
  </si>
  <si>
    <t>1.3</t>
  </si>
  <si>
    <t>2.1.1</t>
  </si>
  <si>
    <t>2.1.2</t>
  </si>
  <si>
    <t>2.1.3</t>
  </si>
  <si>
    <t>2.1.6</t>
  </si>
  <si>
    <t>2.2.3</t>
  </si>
  <si>
    <t>3.1</t>
  </si>
  <si>
    <t>3.2</t>
  </si>
  <si>
    <t>3.3</t>
  </si>
  <si>
    <t>3.4</t>
  </si>
  <si>
    <t>3.5</t>
  </si>
  <si>
    <t>3.6</t>
  </si>
  <si>
    <t>3.7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</si>
  <si>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</si>
  <si>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</si>
  <si>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</si>
  <si>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</si>
  <si>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</si>
  <si>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</si>
  <si>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</si>
  <si>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</si>
  <si>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</si>
  <si>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6.1</t>
  </si>
  <si>
    <t>103689</t>
  </si>
  <si>
    <t>010776</t>
  </si>
  <si>
    <t>50137</t>
  </si>
  <si>
    <t>98525</t>
  </si>
  <si>
    <t>101231</t>
  </si>
  <si>
    <t>100576</t>
  </si>
  <si>
    <t>105559</t>
  </si>
  <si>
    <t>101767</t>
  </si>
  <si>
    <t>01</t>
  </si>
  <si>
    <t>02</t>
  </si>
  <si>
    <t>102330</t>
  </si>
  <si>
    <t>102331</t>
  </si>
  <si>
    <t>95876</t>
  </si>
  <si>
    <t>92216</t>
  </si>
  <si>
    <t>102752</t>
  </si>
  <si>
    <t>102755</t>
  </si>
  <si>
    <t>97961</t>
  </si>
  <si>
    <t>100953</t>
  </si>
  <si>
    <t>94267</t>
  </si>
  <si>
    <t>100952</t>
  </si>
  <si>
    <t>103925</t>
  </si>
  <si>
    <t>103931</t>
  </si>
  <si>
    <t>94991</t>
  </si>
  <si>
    <t>SINAPI</t>
  </si>
  <si>
    <t>OUTRAS</t>
  </si>
  <si>
    <t xml:space="preserve">FORNECIMENTO E INSTALAÇÃO DE PLACA DE OBRA COM CHAPA GALVANIZADA E ESTRUTURA DE MADEIRA. AF_03/2022 </t>
  </si>
  <si>
    <t>LOCACAO DE CONTAINER 2,30 X 6,00 M, ALT. 2,50 M, PARA ESCRITORIO, SEM DIVISORIAS INTERNAS E SEM SANITARIO (NÃO INCLUI MOBILIZACAO/DESMOBILIZACAO)</t>
  </si>
  <si>
    <t>MOBILIZAÇÃO E DESMOBILIZAÇÃO DE CONTAINER, INCLUSIVE CARGA, DESCARGA E TRANSPORTE EM CAMINHÃO CARROCERIA COM GUINDAUTO (MUNCK), EXCLUSIVE LOCAÇÃO DO CONTAINER</t>
  </si>
  <si>
    <t>LIMPEZA MECANIZADA DE CAMADA VEGETAL, VEGETAÇÃO E PEQUENAS ÁRVORES (DIÂMETRO DE TRONCOMENOR QUE 0,20 M), COM TRATOR DE ESTEIRAS. AF_03/2024</t>
  </si>
  <si>
    <t>ESCAVAÇÃO VERTICAL PARA INFRAESTRUTURA, COM CARGA, DESCARGA E TRANSPORTE DE SOLO DE 1ª CATEGORIA, COM ESCAVADEIRA HIDRÁULICA (CAÇAMBA: 0,8 M³ / 111 HP), FROTA DE 3 CAMINHÕES BASCULANTES DE 18 M³, DMT ATÉ 1 KM E VELOCIDADE MÉDIA14 KM/H. AF_05/2020 - CORTE</t>
  </si>
  <si>
    <t>REGULARIZAÇÃO E COMPACTAÇÃO DE SUBLEITO DE SOLO PREDOMINANTEMENTE ARGILOSO, PARA OBRAS DE CONSTRUÇÃO DE PAVIMENTOS. AF_09/2024</t>
  </si>
  <si>
    <t>EXECUÇÃO E COMPACTAÇÃO DE CORPO DE ATERRO DE ATERRO (95% DE ENERGIA DO PROCTOR NORMAL) COM SOLO PREDOMINANTEMENTE ARGILOSO, EM CAMADAS COM ESPESSURA DE 20 CM - EXCLUSIVE ESCAVAÇÃO, CARGA E TRANSPORTE E SOLO. AF_09/202</t>
  </si>
  <si>
    <t>CONSTRUÇÃO DE BASE E SUB-BASE PARA PAVIMENTAÇÃO DE SOLO ESTABILIZADO GRANULOMETRICAMENTE COM MISTURA DE SOLOS EM PISTA - EXCLUSIVE SOLO, ESCAVAÇÃO, CARGA E TRANSPORTE. AF_09/2024</t>
  </si>
  <si>
    <t>IMPRIMAÇÃO (EXECUÇÃO E FORNECIMENTO DO MATERIAL BETUMINOSO, EXCLUSIVE TRANSPORTE DO MATERIAL BETUMINOSO)</t>
  </si>
  <si>
    <t>PAVIMENTO COM TRATAMENTO SUPERFICIAL DUPLO, COM EMULSÃO ASFÁLTICA RR-2C, COM BANHO DILUÍDO E ROLO COMPACTADOR DE PNEUS.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</si>
  <si>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</si>
  <si>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</si>
  <si>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>TRANSPORTE COM CAMINHÃO BASCULANTE DE 14 M³, EM VIA URBANA PAVIMENTADA, DMT ATÉ 30 KM (UNIDADE: M3XKM). AF_02/2026</t>
  </si>
  <si>
    <t>TUBO DE CONCRETO PARA REDES COLETORAS DE ÁGUAS PLUVIAIS, DIÂMETRO DE 1000 MM, JUNTA RÍGIDA, INSTALADO EM LOCAL COM BAIXO NÍVEL DE INTERFERÊNCIAS - FORNECIMENTO E ASSENTAMENTO. AF_03/2024</t>
  </si>
  <si>
    <t>BOCA PARA BUEIRO SIMPLES TUBULAR D = 100 CM EM CONCRETO, ALAS COM ESCONSIDADE DE 30°, INCLUINDO FÔRMAS E MATERIAIS. AF_07/2021</t>
  </si>
  <si>
    <t>BOCA PARA BUEIRO DUPLO TUBULAR D = 100 CM EM CONCRETO, ALAS COM ESCONSIDADE DE 30°, INCLUINDO FÔRMAS E MATERIAIS. AF_07/2021</t>
  </si>
  <si>
    <t>CAIXA PARA BOCA DE LOBO COMBINADA COM GRELHA RETANGULAR, EM ALVENARIA COM BLOCOS DE CONCRETO, DIMENSÕES INTERNAS: 1,3X1X1,2 M. AF_12/2020</t>
  </si>
  <si>
    <t>TRANSPORTE COM CAMINHÃO CARROCERIA COM GUINDAUTO (MUNCK), MOMENTO MÁXIMO DE CARGA 11,7 TM, EM VIA URBANA PAVIMENTADA, DMT ATÉ 30KM (UNIDADE: TXKM). AF_02/2026</t>
  </si>
  <si>
    <t>TRANSPORTE COM CAMINHÃO CARROCERIA COM GUINDAUTO
(MUNCK), MOMENTO MÁXIMO DE CARGA 11,7 TM, EM VIA
URBANA PAVIMENTADA, ADICIONAL PARA DMT EXCEDENTE A 30 KM (UNIDADE: TXKM). AF_02/2026</t>
  </si>
  <si>
    <t>GUIA (MEIO-FIO) E SARJETA CONJUGADOS DE CONCRETO, MOLDADA IN LOCO EM TRECHO RETO COM EXTRUSORA, 45 CM BASE (15 CM BASE DA GUIA + 30 CM BASE DA SARJETA) X 22 CM ALTURA. AF_06/2016</t>
  </si>
  <si>
    <t>ESCADA HIDRÁULICA, LARGURA ATÉ 1M, TIPO DESCIDA D'ÁGUA DE CORTE OU ATERRO EM DEGRAUS (DCD 02, 04 E DAD 02), EM CONCRETO USINADO, FCK = 20 MPA, LANÇADO COM BOMBA, INCLUINDO ARMAÇÃO, MATERIAIS E FÔRMAS (3 UTILIZAÇÕES). AF_08/2022</t>
  </si>
  <si>
    <t>BACIA DE DISSIPAÇÃO, LARGURA DE 1 A 4 M, TIPO BACIA EM PEDRA DE MÃO FIXADA COM CONCRETO (DEB 03, 04, 05, 06), COM PREPARO MANUAL, FCK = 20 MPA, LANÇADO MANUALMENTE, INCLUINDO MATERIAIS E FÔRMAS (2 UTILIZAÇÕES). AF_08/2022</t>
  </si>
  <si>
    <t>EXECUÇÃO DE PASSEIO (CALÇADA) OU PISO DE CONCRETO COM CONCRETO MOLDADO IN LOCO, USINADO C20, ACABAMENTO CONVENCIONAL, NÃO ARMADO. AF_08/2022</t>
  </si>
  <si>
    <t>SICRO</t>
  </si>
  <si>
    <t>metro quadrado</t>
  </si>
  <si>
    <t>mês</t>
  </si>
  <si>
    <t>unidade</t>
  </si>
  <si>
    <t>metro cúbico</t>
  </si>
  <si>
    <t>tonelada.quilometro</t>
  </si>
  <si>
    <t>cubico.quilometro</t>
  </si>
  <si>
    <t>metro</t>
  </si>
  <si>
    <t>33/2026</t>
  </si>
  <si>
    <t>CONCORRÊNCIA</t>
  </si>
  <si>
    <t>CONTRATAÇÃO DE EMPRESA ESPECIALIZADA PARA INTERLIGAÇÃO DA RUA C A RUA JEQUITIBÁ, COM EXECUÇÃO DE ATERRO, IMPLANTAÇÃO DE SISTEMA DE DRENAGEM PLUVIAL E PAVIMENTAÇÃO EM TRATAMENTO SUPERFICIAL DUPLO (TSD) EM INIMUTABA-MG</t>
  </si>
  <si>
    <t>SICOR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</si>
</sst>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  <numFmt numFmtId="165" formatCode="#,##0.0000"/>
    <numFmt numFmtId="166" formatCode="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AE571"/>
        <bgColor indexed="64"/>
      </patternFill>
    </fill>
  </fills>
  <borders count="3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0" fillId="2" borderId="0" xfId="0" applyFill="1"/>
    <xf numFmtId="0" fontId="2" fillId="2" borderId="6" xfId="0" applyFont="1" applyFill="1" applyBorder="1" applyAlignment="1">
      <alignment horizontal="left" vertical="center"/>
    </xf>
    <xf numFmtId="44" fontId="2" fillId="4" borderId="19" xfId="3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left" vertical="center"/>
    </xf>
    <xf numFmtId="0" fontId="2" fillId="5" borderId="19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49" fontId="0" fillId="6" borderId="7" xfId="0" applyNumberFormat="1" applyFill="1" applyBorder="1" applyAlignment="1">
      <alignment vertical="center"/>
    </xf>
    <xf numFmtId="0" fontId="2" fillId="0" borderId="0" xfId="0" applyFont="1" applyAlignment="1">
      <alignment vertical="top" wrapText="1"/>
    </xf>
    <xf numFmtId="49" fontId="0" fillId="7" borderId="26" xfId="0" applyNumberFormat="1" applyFill="1" applyBorder="1" applyAlignment="1">
      <alignment horizontal="center" vertical="center"/>
    </xf>
    <xf numFmtId="49" fontId="0" fillId="7" borderId="26" xfId="0" applyNumberFormat="1" applyFill="1" applyBorder="1" applyAlignment="1">
      <alignment horizontal="left" vertical="center"/>
    </xf>
    <xf numFmtId="0" fontId="3" fillId="5" borderId="27" xfId="0" applyFont="1" applyFill="1" applyBorder="1" applyAlignment="1">
      <alignment horizontal="center" vertical="center"/>
    </xf>
    <xf numFmtId="0" fontId="8" fillId="7" borderId="31" xfId="0" applyFont="1" applyFill="1" applyBorder="1" applyAlignment="1">
      <alignment horizontal="center"/>
    </xf>
    <xf numFmtId="0" fontId="8" fillId="6" borderId="31" xfId="0" applyFont="1" applyFill="1" applyBorder="1" applyAlignment="1">
      <alignment horizontal="center"/>
    </xf>
    <xf numFmtId="0" fontId="8" fillId="3" borderId="31" xfId="0" applyFont="1" applyFill="1" applyBorder="1" applyAlignment="1">
      <alignment horizontal="center"/>
    </xf>
    <xf numFmtId="49" fontId="0" fillId="7" borderId="8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/>
    <xf numFmtId="0" fontId="2" fillId="2" borderId="9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4" fontId="0" fillId="7" borderId="21" xfId="2" applyNumberFormat="1" applyFont="1" applyFill="1" applyBorder="1" applyAlignment="1">
      <alignment horizontal="right" vertical="center"/>
    </xf>
    <xf numFmtId="4" fontId="0" fillId="0" borderId="0" xfId="0" applyNumberFormat="1"/>
    <xf numFmtId="0" fontId="2" fillId="7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10" fillId="0" borderId="0" xfId="0" applyFont="1"/>
    <xf numFmtId="10" fontId="9" fillId="7" borderId="25" xfId="1" applyNumberFormat="1" applyFont="1" applyFill="1" applyBorder="1" applyAlignment="1">
      <alignment horizontal="center"/>
    </xf>
    <xf numFmtId="10" fontId="0" fillId="7" borderId="10" xfId="1" applyNumberFormat="1" applyFont="1" applyFill="1" applyBorder="1" applyAlignment="1">
      <alignment horizontal="center" vertical="center"/>
    </xf>
    <xf numFmtId="10" fontId="0" fillId="7" borderId="18" xfId="1" applyNumberFormat="1" applyFont="1" applyFill="1" applyBorder="1" applyAlignment="1">
      <alignment horizontal="center" vertical="center"/>
    </xf>
    <xf numFmtId="4" fontId="0" fillId="3" borderId="22" xfId="2" applyNumberFormat="1" applyFont="1" applyFill="1" applyBorder="1" applyAlignment="1">
      <alignment horizontal="center" vertical="center"/>
    </xf>
    <xf numFmtId="4" fontId="0" fillId="3" borderId="20" xfId="2" applyNumberFormat="1" applyFont="1" applyFill="1" applyBorder="1" applyAlignment="1">
      <alignment horizontal="center" vertical="center"/>
    </xf>
    <xf numFmtId="0" fontId="11" fillId="6" borderId="31" xfId="0" applyFont="1" applyFill="1" applyBorder="1" applyAlignment="1">
      <alignment horizontal="center"/>
    </xf>
    <xf numFmtId="0" fontId="11" fillId="6" borderId="31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left" vertical="center"/>
    </xf>
    <xf numFmtId="4" fontId="0" fillId="7" borderId="5" xfId="0" applyNumberFormat="1" applyFill="1" applyBorder="1" applyAlignment="1">
      <alignment horizontal="center" vertical="center"/>
    </xf>
    <xf numFmtId="4" fontId="0" fillId="7" borderId="8" xfId="0" applyNumberForma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horizontal="left" vertical="center"/>
    </xf>
    <xf numFmtId="4" fontId="0" fillId="6" borderId="10" xfId="0" applyNumberFormat="1" applyFill="1" applyBorder="1" applyAlignment="1">
      <alignment horizontal="center" vertical="center"/>
    </xf>
    <xf numFmtId="4" fontId="0" fillId="7" borderId="7" xfId="0" applyNumberFormat="1" applyFill="1" applyBorder="1" applyAlignment="1">
      <alignment horizontal="left" vertical="center"/>
    </xf>
    <xf numFmtId="4" fontId="0" fillId="7" borderId="10" xfId="0" applyNumberFormat="1" applyFill="1" applyBorder="1" applyAlignment="1">
      <alignment horizontal="center" vertical="center"/>
    </xf>
    <xf numFmtId="4" fontId="2" fillId="5" borderId="19" xfId="0" applyNumberFormat="1" applyFont="1" applyFill="1" applyBorder="1" applyAlignment="1">
      <alignment horizontal="center" vertical="center" wrapText="1"/>
    </xf>
    <xf numFmtId="4" fontId="0" fillId="7" borderId="19" xfId="0" applyNumberFormat="1" applyFill="1" applyBorder="1" applyAlignment="1">
      <alignment horizontal="center"/>
    </xf>
    <xf numFmtId="4" fontId="0" fillId="7" borderId="20" xfId="1" applyNumberFormat="1" applyFont="1" applyFill="1" applyBorder="1" applyAlignment="1">
      <alignment horizontal="right" vertical="center"/>
    </xf>
    <xf numFmtId="0" fontId="2" fillId="9" borderId="0" xfId="0" applyFont="1" applyFill="1"/>
    <xf numFmtId="0" fontId="0" fillId="10" borderId="0" xfId="0" applyFill="1"/>
    <xf numFmtId="0" fontId="11" fillId="9" borderId="0" xfId="0" applyFont="1" applyFill="1"/>
    <xf numFmtId="166" fontId="0" fillId="0" borderId="0" xfId="0" applyNumberFormat="1"/>
    <xf numFmtId="166" fontId="2" fillId="2" borderId="4" xfId="0" applyNumberFormat="1" applyFont="1" applyFill="1" applyBorder="1" applyAlignment="1">
      <alignment horizontal="left" vertical="center"/>
    </xf>
    <xf numFmtId="166" fontId="2" fillId="2" borderId="9" xfId="0" applyNumberFormat="1" applyFont="1" applyFill="1" applyBorder="1" applyAlignment="1">
      <alignment horizontal="left" vertical="center"/>
    </xf>
    <xf numFmtId="166" fontId="2" fillId="5" borderId="19" xfId="0" applyNumberFormat="1" applyFont="1" applyFill="1" applyBorder="1" applyAlignment="1">
      <alignment horizontal="center" vertical="center" wrapText="1"/>
    </xf>
    <xf numFmtId="166" fontId="0" fillId="7" borderId="26" xfId="0" applyNumberFormat="1" applyFill="1" applyBorder="1" applyAlignment="1">
      <alignment horizontal="right" vertical="center"/>
    </xf>
    <xf numFmtId="165" fontId="0" fillId="0" borderId="0" xfId="0" applyNumberFormat="1"/>
    <xf numFmtId="165" fontId="0" fillId="2" borderId="0" xfId="0" applyNumberFormat="1" applyFill="1"/>
    <xf numFmtId="165" fontId="2" fillId="5" borderId="9" xfId="0" applyNumberFormat="1" applyFont="1" applyFill="1" applyBorder="1" applyAlignment="1">
      <alignment horizontal="center" vertical="center" wrapText="1"/>
    </xf>
    <xf numFmtId="165" fontId="0" fillId="3" borderId="26" xfId="2" applyNumberFormat="1" applyFont="1" applyFill="1" applyBorder="1" applyAlignment="1">
      <alignment horizontal="center" vertical="center"/>
    </xf>
    <xf numFmtId="49" fontId="0" fillId="7" borderId="26" xfId="0" applyNumberFormat="1" applyFill="1" applyBorder="1" applyAlignment="1">
      <alignment horizontal="left" vertical="center" wrapText="1"/>
    </xf>
    <xf numFmtId="0" fontId="0" fillId="0" borderId="0" xfId="0" applyAlignment="1">
      <alignment wrapText="1"/>
    </xf>
    <xf numFmtId="9" fontId="0" fillId="6" borderId="8" xfId="0" applyNumberFormat="1" applyFill="1" applyBorder="1" applyAlignment="1">
      <alignment horizontal="center" vertical="center" wrapText="1"/>
    </xf>
    <xf numFmtId="49" fontId="0" fillId="7" borderId="20" xfId="0" applyNumberFormat="1" applyFill="1" applyBorder="1" applyAlignment="1">
      <alignment horizontal="center" vertical="center" wrapText="1"/>
    </xf>
    <xf numFmtId="4" fontId="0" fillId="6" borderId="29" xfId="1" applyNumberFormat="1" applyFont="1" applyFill="1" applyBorder="1" applyAlignment="1">
      <alignment horizontal="center" vertical="center"/>
    </xf>
    <xf numFmtId="4" fontId="0" fillId="6" borderId="15" xfId="1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49" fontId="0" fillId="7" borderId="7" xfId="0" applyNumberFormat="1" applyFill="1" applyBorder="1" applyAlignment="1">
      <alignment horizontal="left" vertical="center"/>
    </xf>
    <xf numFmtId="49" fontId="0" fillId="7" borderId="8" xfId="0" applyNumberFormat="1" applyFill="1" applyBorder="1" applyAlignment="1">
      <alignment horizontal="left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166" fontId="2" fillId="2" borderId="11" xfId="0" applyNumberFormat="1" applyFont="1" applyFill="1" applyBorder="1" applyAlignment="1">
      <alignment horizontal="left" vertical="center"/>
    </xf>
    <xf numFmtId="166" fontId="2" fillId="2" borderId="13" xfId="0" applyNumberFormat="1" applyFont="1" applyFill="1" applyBorder="1" applyAlignment="1">
      <alignment horizontal="left" vertical="center"/>
    </xf>
    <xf numFmtId="17" fontId="0" fillId="7" borderId="7" xfId="0" applyNumberForma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17" fontId="0" fillId="7" borderId="33" xfId="0" applyNumberFormat="1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2" fillId="2" borderId="9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4" fontId="2" fillId="2" borderId="11" xfId="0" applyNumberFormat="1" applyFont="1" applyFill="1" applyBorder="1" applyAlignment="1">
      <alignment horizontal="left" vertical="center"/>
    </xf>
    <xf numFmtId="4" fontId="2" fillId="2" borderId="13" xfId="0" applyNumberFormat="1" applyFont="1" applyFill="1" applyBorder="1" applyAlignment="1">
      <alignment horizontal="left" vertical="center"/>
    </xf>
    <xf numFmtId="4" fontId="0" fillId="3" borderId="12" xfId="1" applyNumberFormat="1" applyFont="1" applyFill="1" applyBorder="1" applyAlignment="1">
      <alignment horizontal="center" vertical="center"/>
    </xf>
    <xf numFmtId="4" fontId="0" fillId="3" borderId="14" xfId="1" applyNumberFormat="1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5" borderId="27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/>
    </xf>
    <xf numFmtId="0" fontId="8" fillId="7" borderId="25" xfId="0" applyFont="1" applyFill="1" applyBorder="1" applyAlignment="1">
      <alignment horizontal="center"/>
    </xf>
    <xf numFmtId="0" fontId="8" fillId="6" borderId="23" xfId="0" applyFont="1" applyFill="1" applyBorder="1" applyAlignment="1">
      <alignment horizontal="center"/>
    </xf>
    <xf numFmtId="0" fontId="8" fillId="6" borderId="25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7" borderId="3" xfId="0" applyNumberFormat="1" applyFill="1" applyBorder="1" applyAlignment="1">
      <alignment horizontal="center" vertical="center"/>
    </xf>
    <xf numFmtId="14" fontId="0" fillId="6" borderId="10" xfId="0" applyNumberFormat="1" applyFill="1" applyBorder="1" applyAlignment="1">
      <alignment horizontal="center" vertical="center"/>
    </xf>
  </cellXfs>
  <cellStyles count="4">
    <cellStyle name="Moeda" xfId="3" builtinId="4"/>
    <cellStyle name="Moeda 2" xfId="2" xr:uid="{00000000-0005-0000-0000-000001000000}"/>
    <cellStyle name="Normal" xfId="0" builtinId="0"/>
    <cellStyle name="Porcentagem" xfId="1" builtinId="5"/>
  </cellStyles>
  <dxfs count="0"/>
  <tableStyles count="0" defaultTableStyle="TableStyleMedium2" defaultPivotStyle="PivotStyleLight16"/>
  <colors>
    <mruColors>
      <color rgb="FFFFFF9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00"/>
  <sheetViews>
    <sheetView showGridLines="0" tabSelected="1" zoomScale="70" zoomScaleNormal="70" workbookViewId="0">
      <pane ySplit="15" topLeftCell="A37" activePane="bottomLeft" state="frozen"/>
      <selection pane="bottomLeft" activeCell="F37" sqref="F37"/>
    </sheetView>
  </sheetViews>
  <sheetFormatPr defaultRowHeight="14.4" x14ac:dyDescent="0.3"/>
  <cols>
    <col min="1" max="1" width="2.44140625" customWidth="1"/>
    <col min="2" max="2" width="23.109375" customWidth="1"/>
    <col min="3" max="3" width="16.33203125" bestFit="1" customWidth="1"/>
    <col min="4" max="4" width="21.44140625" customWidth="1"/>
    <col min="5" max="5" width="64.33203125" customWidth="1"/>
    <col min="6" max="6" width="12.88671875" style="57" customWidth="1"/>
    <col min="7" max="7" width="20.5546875" style="47" customWidth="1"/>
    <col min="8" max="8" width="18.5546875" style="22" customWidth="1"/>
    <col min="9" max="9" width="19.109375" style="22" customWidth="1"/>
    <col min="10" max="10" width="18.5546875" style="22" customWidth="1"/>
    <col min="11" max="11" width="18.5546875" style="52" customWidth="1"/>
    <col min="12" max="12" width="26.33203125" bestFit="1" customWidth="1"/>
    <col min="13" max="13" width="9.5546875" customWidth="1"/>
    <col min="14" max="14" width="29.109375" customWidth="1"/>
    <col min="15" max="15" width="8.109375" customWidth="1"/>
    <col min="16" max="16" width="13" customWidth="1"/>
    <col min="17" max="17" width="13.44140625" customWidth="1"/>
    <col min="18" max="18" width="13.6640625" customWidth="1"/>
    <col min="19" max="19" width="14.44140625" customWidth="1"/>
    <col min="20" max="20" width="10.88671875" customWidth="1"/>
    <col min="21" max="21" width="11.5546875" customWidth="1"/>
    <col min="22" max="22" width="14" customWidth="1"/>
    <col min="23" max="23" width="9.109375" customWidth="1"/>
    <col min="25" max="25" width="12.44140625" customWidth="1"/>
  </cols>
  <sheetData>
    <row r="1" spans="1:43" ht="15" thickBot="1" x14ac:dyDescent="0.35"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ht="22.2" thickTop="1" thickBot="1" x14ac:dyDescent="0.35">
      <c r="B2" s="62" t="s">
        <v>2</v>
      </c>
      <c r="C2" s="63"/>
      <c r="D2" s="63"/>
      <c r="E2" s="63"/>
      <c r="F2" s="64"/>
      <c r="G2" s="48" t="s">
        <v>3</v>
      </c>
      <c r="H2" s="107" t="s">
        <v>144</v>
      </c>
      <c r="I2" s="34" t="s">
        <v>4</v>
      </c>
      <c r="J2" s="35">
        <v>1.9743336623889436E-3</v>
      </c>
      <c r="K2" s="53"/>
      <c r="L2" s="11" t="s">
        <v>0</v>
      </c>
      <c r="W2" s="1"/>
      <c r="X2" s="1"/>
    </row>
    <row r="3" spans="1:43" ht="15.6" thickTop="1" thickBot="1" x14ac:dyDescent="0.35">
      <c r="B3" s="2" t="s">
        <v>31</v>
      </c>
      <c r="C3" s="65" t="s">
        <v>57</v>
      </c>
      <c r="D3" s="65"/>
      <c r="E3" s="65"/>
      <c r="F3" s="66"/>
      <c r="G3" s="49" t="s">
        <v>42</v>
      </c>
      <c r="H3" s="36"/>
      <c r="I3" s="37" t="s">
        <v>6</v>
      </c>
      <c r="J3" s="108">
        <v>46114</v>
      </c>
      <c r="K3" s="53"/>
      <c r="L3" s="12" t="s">
        <v>39</v>
      </c>
      <c r="X3" s="1"/>
    </row>
    <row r="4" spans="1:43" ht="15.6" thickTop="1" thickBot="1" x14ac:dyDescent="0.35">
      <c r="B4" s="2" t="s">
        <v>8</v>
      </c>
      <c r="C4" s="65" t="s">
        <v>146</v>
      </c>
      <c r="D4" s="65"/>
      <c r="E4" s="65"/>
      <c r="F4" s="65"/>
      <c r="G4" s="65"/>
      <c r="H4" s="66"/>
      <c r="I4" s="37" t="s">
        <v>21</v>
      </c>
      <c r="J4" s="38"/>
      <c r="K4" s="53"/>
      <c r="L4" s="13" t="s">
        <v>40</v>
      </c>
      <c r="X4" s="1"/>
    </row>
    <row r="5" spans="1:43" ht="15.6" thickTop="1" thickBot="1" x14ac:dyDescent="0.35">
      <c r="B5" s="2" t="s">
        <v>10</v>
      </c>
      <c r="C5" s="7" t="s">
        <v>145</v>
      </c>
      <c r="D5" s="4" t="s">
        <v>11</v>
      </c>
      <c r="E5" s="67" t="s">
        <v>60</v>
      </c>
      <c r="F5" s="68"/>
      <c r="G5" s="49" t="s">
        <v>12</v>
      </c>
      <c r="H5" s="39" t="s">
        <v>61</v>
      </c>
      <c r="I5" s="37" t="s">
        <v>13</v>
      </c>
      <c r="J5" s="40" t="s">
        <v>62</v>
      </c>
      <c r="L5" s="14" t="s">
        <v>1</v>
      </c>
    </row>
    <row r="6" spans="1:43" ht="15" customHeight="1" thickBot="1" x14ac:dyDescent="0.35">
      <c r="B6" s="24" t="s">
        <v>15</v>
      </c>
      <c r="C6" s="23" t="s">
        <v>58</v>
      </c>
      <c r="D6" s="75" t="s">
        <v>37</v>
      </c>
      <c r="E6" s="76"/>
      <c r="F6" s="58"/>
      <c r="G6" s="69" t="s">
        <v>16</v>
      </c>
      <c r="H6" s="79">
        <f>'Detalhamento do BDI'!F2</f>
        <v>0.27039999999999997</v>
      </c>
      <c r="I6" s="77" t="s">
        <v>17</v>
      </c>
      <c r="J6" s="60"/>
    </row>
    <row r="7" spans="1:43" ht="15.75" customHeight="1" thickBot="1" x14ac:dyDescent="0.35">
      <c r="B7" s="25" t="s">
        <v>45</v>
      </c>
      <c r="C7" s="15" t="s">
        <v>59</v>
      </c>
      <c r="D7" s="75" t="s">
        <v>38</v>
      </c>
      <c r="E7" s="76"/>
      <c r="F7" s="58"/>
      <c r="G7" s="70"/>
      <c r="H7" s="80"/>
      <c r="I7" s="78"/>
      <c r="J7" s="61"/>
    </row>
    <row r="8" spans="1:43" ht="15" thickBot="1" x14ac:dyDescent="0.35"/>
    <row r="9" spans="1:43" ht="15" customHeight="1" thickBot="1" x14ac:dyDescent="0.35">
      <c r="B9" s="20" t="s">
        <v>24</v>
      </c>
      <c r="C9" s="81" t="s">
        <v>43</v>
      </c>
      <c r="D9" s="82"/>
    </row>
    <row r="10" spans="1:43" ht="15.75" customHeight="1" thickBot="1" x14ac:dyDescent="0.35">
      <c r="B10" s="18" t="s">
        <v>111</v>
      </c>
      <c r="C10" s="71">
        <v>46054</v>
      </c>
      <c r="D10" s="72"/>
      <c r="E10" s="26"/>
    </row>
    <row r="11" spans="1:43" ht="15.75" customHeight="1" thickBot="1" x14ac:dyDescent="0.35">
      <c r="B11" s="18" t="s">
        <v>147</v>
      </c>
      <c r="C11" s="71">
        <v>46023</v>
      </c>
      <c r="D11" s="72"/>
    </row>
    <row r="12" spans="1:43" ht="15.75" customHeight="1" thickBot="1" x14ac:dyDescent="0.35">
      <c r="B12" s="18" t="s">
        <v>112</v>
      </c>
      <c r="C12" s="71">
        <v>46054</v>
      </c>
      <c r="D12" s="72"/>
    </row>
    <row r="13" spans="1:43" ht="15" thickBot="1" x14ac:dyDescent="0.35">
      <c r="B13" s="19"/>
      <c r="C13" s="73"/>
      <c r="D13" s="74"/>
      <c r="H13" s="41" t="s">
        <v>35</v>
      </c>
      <c r="L13" s="5" t="s">
        <v>30</v>
      </c>
    </row>
    <row r="14" spans="1:43" ht="15" thickBot="1" x14ac:dyDescent="0.35">
      <c r="H14" s="42" t="s">
        <v>44</v>
      </c>
      <c r="L14" s="3">
        <f>SUM(L16:L1000)</f>
        <v>274152.97000000003</v>
      </c>
    </row>
    <row r="15" spans="1:43" ht="37.5" customHeight="1" thickBot="1" x14ac:dyDescent="0.35">
      <c r="B15" s="5" t="s">
        <v>22</v>
      </c>
      <c r="C15" s="5" t="s">
        <v>23</v>
      </c>
      <c r="D15" s="5" t="s">
        <v>24</v>
      </c>
      <c r="E15" s="6" t="s">
        <v>25</v>
      </c>
      <c r="F15" s="5" t="s">
        <v>26</v>
      </c>
      <c r="G15" s="50" t="s">
        <v>27</v>
      </c>
      <c r="H15" s="41" t="s">
        <v>36</v>
      </c>
      <c r="I15" s="41" t="s">
        <v>28</v>
      </c>
      <c r="J15" s="41" t="s">
        <v>34</v>
      </c>
      <c r="K15" s="54" t="s">
        <v>41</v>
      </c>
      <c r="L15" s="5" t="s">
        <v>33</v>
      </c>
      <c r="X15" s="8"/>
    </row>
    <row r="16" spans="1:43" ht="28.8" x14ac:dyDescent="0.3">
      <c r="A16" s="1"/>
      <c r="B16" s="9" t="s">
        <v>63</v>
      </c>
      <c r="C16" s="9" t="s">
        <v>88</v>
      </c>
      <c r="D16" s="9" t="s">
        <v>111</v>
      </c>
      <c r="E16" s="56" t="s">
        <v>113</v>
      </c>
      <c r="F16" s="59" t="s">
        <v>137</v>
      </c>
      <c r="G16" s="51">
        <v>4.5</v>
      </c>
      <c r="H16" s="21">
        <v>375.05</v>
      </c>
      <c r="I16" s="43">
        <v>0.27039999999999997</v>
      </c>
      <c r="J16" s="30">
        <f>ROUND(IF(LEFT($H$14,5)="CUSTO",H16,H16/(1+I16)),2)</f>
        <v>375.05</v>
      </c>
      <c r="K16" s="55">
        <f>ROUND(J16*(1+I16),2)</f>
        <v>476.46</v>
      </c>
      <c r="L16" s="31">
        <f>ROUND(K16*G16,2)</f>
        <v>2144.0700000000002</v>
      </c>
      <c r="N16" s="22"/>
    </row>
    <row r="17" spans="1:14" ht="43.2" x14ac:dyDescent="0.3">
      <c r="A17" s="1"/>
      <c r="B17" s="9" t="s">
        <v>64</v>
      </c>
      <c r="C17" s="9" t="s">
        <v>89</v>
      </c>
      <c r="D17" s="9" t="s">
        <v>111</v>
      </c>
      <c r="E17" s="56" t="s">
        <v>114</v>
      </c>
      <c r="F17" s="59" t="s">
        <v>138</v>
      </c>
      <c r="G17" s="51">
        <v>6</v>
      </c>
      <c r="H17" s="21">
        <v>789.06</v>
      </c>
      <c r="I17" s="43">
        <v>0.27039999999999997</v>
      </c>
      <c r="J17" s="30">
        <f t="shared" ref="J17:J80" si="0">ROUND(IF(LEFT($H$14,5)="CUSTO",H17,H17/(1+I17)),2)</f>
        <v>789.06</v>
      </c>
      <c r="K17" s="55">
        <f t="shared" ref="K17:K80" si="1">ROUND(J17*(1+I17),2)</f>
        <v>1002.42</v>
      </c>
      <c r="L17" s="31">
        <f t="shared" ref="L17:L80" si="2">ROUND(K17*G17,2)</f>
        <v>6014.52</v>
      </c>
      <c r="N17" s="22"/>
    </row>
    <row r="18" spans="1:14" ht="43.2" x14ac:dyDescent="0.3">
      <c r="A18" s="1"/>
      <c r="B18" s="9" t="s">
        <v>65</v>
      </c>
      <c r="C18" s="9" t="s">
        <v>90</v>
      </c>
      <c r="D18" s="9" t="s">
        <v>136</v>
      </c>
      <c r="E18" s="56" t="s">
        <v>115</v>
      </c>
      <c r="F18" s="59" t="s">
        <v>139</v>
      </c>
      <c r="G18" s="51">
        <v>1</v>
      </c>
      <c r="H18" s="21">
        <v>1667.26</v>
      </c>
      <c r="I18" s="43">
        <v>0.27039999999999997</v>
      </c>
      <c r="J18" s="30">
        <f t="shared" si="0"/>
        <v>1667.26</v>
      </c>
      <c r="K18" s="55">
        <f t="shared" si="1"/>
        <v>2118.09</v>
      </c>
      <c r="L18" s="31">
        <f t="shared" si="2"/>
        <v>2118.09</v>
      </c>
      <c r="N18" s="22"/>
    </row>
    <row r="19" spans="1:14" ht="48.6" customHeight="1" x14ac:dyDescent="0.3">
      <c r="A19" s="1"/>
      <c r="B19" s="9" t="s">
        <v>66</v>
      </c>
      <c r="C19" s="9" t="s">
        <v>91</v>
      </c>
      <c r="D19" s="9" t="s">
        <v>111</v>
      </c>
      <c r="E19" s="56" t="s">
        <v>116</v>
      </c>
      <c r="F19" s="59" t="s">
        <v>140</v>
      </c>
      <c r="G19" s="51">
        <v>2536.8200000000002</v>
      </c>
      <c r="H19" s="21">
        <v>0.71</v>
      </c>
      <c r="I19" s="43">
        <v>0.27039999999999997</v>
      </c>
      <c r="J19" s="30">
        <f t="shared" si="0"/>
        <v>0.71</v>
      </c>
      <c r="K19" s="55">
        <f t="shared" si="1"/>
        <v>0.9</v>
      </c>
      <c r="L19" s="31">
        <f t="shared" si="2"/>
        <v>2283.14</v>
      </c>
      <c r="N19" s="22"/>
    </row>
    <row r="20" spans="1:14" ht="57.6" x14ac:dyDescent="0.3">
      <c r="A20" s="1"/>
      <c r="B20" s="9" t="s">
        <v>67</v>
      </c>
      <c r="C20" s="9" t="s">
        <v>92</v>
      </c>
      <c r="D20" s="9" t="s">
        <v>111</v>
      </c>
      <c r="E20" s="56" t="s">
        <v>117</v>
      </c>
      <c r="F20" s="59" t="s">
        <v>140</v>
      </c>
      <c r="G20" s="51">
        <v>664.17</v>
      </c>
      <c r="H20" s="21">
        <v>10.94</v>
      </c>
      <c r="I20" s="43">
        <v>0.27039999999999997</v>
      </c>
      <c r="J20" s="30">
        <f t="shared" si="0"/>
        <v>10.94</v>
      </c>
      <c r="K20" s="55">
        <f t="shared" si="1"/>
        <v>13.9</v>
      </c>
      <c r="L20" s="31">
        <f t="shared" si="2"/>
        <v>9231.9599999999991</v>
      </c>
      <c r="N20" s="22"/>
    </row>
    <row r="21" spans="1:14" ht="43.2" x14ac:dyDescent="0.3">
      <c r="A21" s="1"/>
      <c r="B21" s="9" t="s">
        <v>68</v>
      </c>
      <c r="C21" s="9" t="s">
        <v>93</v>
      </c>
      <c r="D21" s="9" t="s">
        <v>111</v>
      </c>
      <c r="E21" s="56" t="s">
        <v>118</v>
      </c>
      <c r="F21" s="59" t="s">
        <v>137</v>
      </c>
      <c r="G21" s="51">
        <v>2536.8200000000002</v>
      </c>
      <c r="H21" s="21">
        <v>2.84</v>
      </c>
      <c r="I21" s="43">
        <v>0.27039999999999997</v>
      </c>
      <c r="J21" s="30">
        <f t="shared" si="0"/>
        <v>2.84</v>
      </c>
      <c r="K21" s="55">
        <f t="shared" si="1"/>
        <v>3.61</v>
      </c>
      <c r="L21" s="31">
        <f t="shared" si="2"/>
        <v>9157.92</v>
      </c>
      <c r="N21" s="22"/>
    </row>
    <row r="22" spans="1:14" ht="57.6" x14ac:dyDescent="0.3">
      <c r="A22" s="1"/>
      <c r="B22" s="9" t="s">
        <v>69</v>
      </c>
      <c r="C22" s="9" t="s">
        <v>94</v>
      </c>
      <c r="D22" s="9" t="s">
        <v>111</v>
      </c>
      <c r="E22" s="56" t="s">
        <v>119</v>
      </c>
      <c r="F22" s="59" t="s">
        <v>140</v>
      </c>
      <c r="G22" s="51">
        <v>4710.03</v>
      </c>
      <c r="H22" s="21">
        <v>10.48</v>
      </c>
      <c r="I22" s="43">
        <v>0.27039999999999997</v>
      </c>
      <c r="J22" s="30">
        <f t="shared" si="0"/>
        <v>10.48</v>
      </c>
      <c r="K22" s="55">
        <f t="shared" si="1"/>
        <v>13.31</v>
      </c>
      <c r="L22" s="31">
        <f t="shared" si="2"/>
        <v>62690.5</v>
      </c>
      <c r="N22" s="22"/>
    </row>
    <row r="23" spans="1:14" ht="43.2" x14ac:dyDescent="0.3">
      <c r="A23" s="1"/>
      <c r="B23" s="9" t="s">
        <v>70</v>
      </c>
      <c r="C23" s="9" t="s">
        <v>95</v>
      </c>
      <c r="D23" s="9" t="s">
        <v>111</v>
      </c>
      <c r="E23" s="56" t="s">
        <v>120</v>
      </c>
      <c r="F23" s="59" t="s">
        <v>140</v>
      </c>
      <c r="G23" s="51">
        <v>249.78</v>
      </c>
      <c r="H23" s="21">
        <v>30.01</v>
      </c>
      <c r="I23" s="43">
        <v>0.27039999999999997</v>
      </c>
      <c r="J23" s="30">
        <f t="shared" si="0"/>
        <v>30.01</v>
      </c>
      <c r="K23" s="55">
        <f t="shared" si="1"/>
        <v>38.119999999999997</v>
      </c>
      <c r="L23" s="31">
        <f t="shared" si="2"/>
        <v>9521.61</v>
      </c>
      <c r="N23" s="22"/>
    </row>
    <row r="24" spans="1:14" ht="28.8" x14ac:dyDescent="0.3">
      <c r="A24" s="1"/>
      <c r="B24" s="9" t="s">
        <v>71</v>
      </c>
      <c r="C24" s="9" t="s">
        <v>96</v>
      </c>
      <c r="D24" s="9" t="s">
        <v>112</v>
      </c>
      <c r="E24" s="56" t="s">
        <v>121</v>
      </c>
      <c r="F24" s="59" t="s">
        <v>137</v>
      </c>
      <c r="G24" s="51">
        <v>1248.9000000000001</v>
      </c>
      <c r="H24" s="21">
        <v>8</v>
      </c>
      <c r="I24" s="43">
        <v>0.27039999999999997</v>
      </c>
      <c r="J24" s="30">
        <f t="shared" si="0"/>
        <v>8</v>
      </c>
      <c r="K24" s="55">
        <f t="shared" si="1"/>
        <v>10.16</v>
      </c>
      <c r="L24" s="31">
        <f t="shared" si="2"/>
        <v>12688.82</v>
      </c>
      <c r="N24" s="22"/>
    </row>
    <row r="25" spans="1:14" ht="43.2" x14ac:dyDescent="0.3">
      <c r="A25" s="1"/>
      <c r="B25" s="9" t="s">
        <v>72</v>
      </c>
      <c r="C25" s="9" t="s">
        <v>97</v>
      </c>
      <c r="D25" s="9" t="s">
        <v>112</v>
      </c>
      <c r="E25" s="56" t="s">
        <v>122</v>
      </c>
      <c r="F25" s="59" t="s">
        <v>137</v>
      </c>
      <c r="G25" s="51">
        <v>1248.9000000000001</v>
      </c>
      <c r="H25" s="21">
        <v>18.690000000000001</v>
      </c>
      <c r="I25" s="43">
        <v>0.27039999999999997</v>
      </c>
      <c r="J25" s="30">
        <f t="shared" si="0"/>
        <v>18.690000000000001</v>
      </c>
      <c r="K25" s="55">
        <f t="shared" si="1"/>
        <v>23.74</v>
      </c>
      <c r="L25" s="31">
        <f t="shared" si="2"/>
        <v>29648.89</v>
      </c>
      <c r="N25" s="22"/>
    </row>
    <row r="26" spans="1:14" ht="43.2" x14ac:dyDescent="0.3">
      <c r="A26" s="1"/>
      <c r="B26" s="9" t="s">
        <v>73</v>
      </c>
      <c r="C26" s="9" t="s">
        <v>98</v>
      </c>
      <c r="D26" s="9" t="s">
        <v>111</v>
      </c>
      <c r="E26" s="56" t="s">
        <v>123</v>
      </c>
      <c r="F26" s="59" t="s">
        <v>141</v>
      </c>
      <c r="G26" s="51">
        <v>44.96</v>
      </c>
      <c r="H26" s="21">
        <v>1.47</v>
      </c>
      <c r="I26" s="43">
        <v>0.27039999999999997</v>
      </c>
      <c r="J26" s="30">
        <f t="shared" si="0"/>
        <v>1.47</v>
      </c>
      <c r="K26" s="55">
        <f t="shared" si="1"/>
        <v>1.87</v>
      </c>
      <c r="L26" s="31">
        <f t="shared" si="2"/>
        <v>84.08</v>
      </c>
      <c r="N26" s="22"/>
    </row>
    <row r="27" spans="1:14" ht="43.2" x14ac:dyDescent="0.3">
      <c r="A27" s="1"/>
      <c r="B27" s="9" t="s">
        <v>74</v>
      </c>
      <c r="C27" s="9" t="s">
        <v>99</v>
      </c>
      <c r="D27" s="9" t="s">
        <v>111</v>
      </c>
      <c r="E27" s="56" t="s">
        <v>124</v>
      </c>
      <c r="F27" s="59" t="s">
        <v>141</v>
      </c>
      <c r="G27" s="51">
        <v>235.29</v>
      </c>
      <c r="H27" s="21">
        <v>0.56000000000000005</v>
      </c>
      <c r="I27" s="43">
        <v>0.27039999999999997</v>
      </c>
      <c r="J27" s="30">
        <f t="shared" si="0"/>
        <v>0.56000000000000005</v>
      </c>
      <c r="K27" s="55">
        <f t="shared" si="1"/>
        <v>0.71</v>
      </c>
      <c r="L27" s="31">
        <f t="shared" si="2"/>
        <v>167.06</v>
      </c>
      <c r="N27" s="22"/>
    </row>
    <row r="28" spans="1:14" ht="43.2" x14ac:dyDescent="0.3">
      <c r="A28" s="1"/>
      <c r="B28" s="9" t="s">
        <v>75</v>
      </c>
      <c r="C28" s="9" t="s">
        <v>98</v>
      </c>
      <c r="D28" s="9" t="s">
        <v>111</v>
      </c>
      <c r="E28" s="56" t="s">
        <v>123</v>
      </c>
      <c r="F28" s="59" t="s">
        <v>141</v>
      </c>
      <c r="G28" s="51">
        <v>157.36000000000001</v>
      </c>
      <c r="H28" s="21">
        <v>1.47</v>
      </c>
      <c r="I28" s="43">
        <v>0.27039999999999997</v>
      </c>
      <c r="J28" s="30">
        <f t="shared" si="0"/>
        <v>1.47</v>
      </c>
      <c r="K28" s="55">
        <f t="shared" si="1"/>
        <v>1.87</v>
      </c>
      <c r="L28" s="31">
        <f t="shared" si="2"/>
        <v>294.26</v>
      </c>
      <c r="N28" s="22"/>
    </row>
    <row r="29" spans="1:14" ht="43.2" x14ac:dyDescent="0.3">
      <c r="A29" s="1"/>
      <c r="B29" s="9" t="s">
        <v>76</v>
      </c>
      <c r="C29" s="9" t="s">
        <v>99</v>
      </c>
      <c r="D29" s="9" t="s">
        <v>111</v>
      </c>
      <c r="E29" s="56" t="s">
        <v>124</v>
      </c>
      <c r="F29" s="59" t="s">
        <v>141</v>
      </c>
      <c r="G29" s="51">
        <v>823.52</v>
      </c>
      <c r="H29" s="21">
        <v>0.56000000000000005</v>
      </c>
      <c r="I29" s="43">
        <v>0.27039999999999997</v>
      </c>
      <c r="J29" s="30">
        <f t="shared" si="0"/>
        <v>0.56000000000000005</v>
      </c>
      <c r="K29" s="55">
        <f t="shared" si="1"/>
        <v>0.71</v>
      </c>
      <c r="L29" s="31">
        <f t="shared" si="2"/>
        <v>584.70000000000005</v>
      </c>
      <c r="N29" s="22"/>
    </row>
    <row r="30" spans="1:14" ht="28.8" x14ac:dyDescent="0.3">
      <c r="A30" s="1"/>
      <c r="B30" s="9" t="s">
        <v>77</v>
      </c>
      <c r="C30" s="9" t="s">
        <v>100</v>
      </c>
      <c r="D30" s="9" t="s">
        <v>111</v>
      </c>
      <c r="E30" s="56" t="s">
        <v>125</v>
      </c>
      <c r="F30" s="59" t="s">
        <v>142</v>
      </c>
      <c r="G30" s="51">
        <v>278.88</v>
      </c>
      <c r="H30" s="21">
        <v>2.31</v>
      </c>
      <c r="I30" s="43">
        <v>0.27039999999999997</v>
      </c>
      <c r="J30" s="30">
        <f t="shared" si="0"/>
        <v>2.31</v>
      </c>
      <c r="K30" s="55">
        <f t="shared" si="1"/>
        <v>2.93</v>
      </c>
      <c r="L30" s="31">
        <f t="shared" si="2"/>
        <v>817.12</v>
      </c>
      <c r="N30" s="22"/>
    </row>
    <row r="31" spans="1:14" ht="57.6" x14ac:dyDescent="0.3">
      <c r="A31" s="1"/>
      <c r="B31" s="9" t="s">
        <v>78</v>
      </c>
      <c r="C31" s="9" t="s">
        <v>101</v>
      </c>
      <c r="D31" s="9" t="s">
        <v>111</v>
      </c>
      <c r="E31" s="56" t="s">
        <v>126</v>
      </c>
      <c r="F31" s="59" t="s">
        <v>143</v>
      </c>
      <c r="G31" s="51">
        <v>34.36</v>
      </c>
      <c r="H31" s="21">
        <v>574.87</v>
      </c>
      <c r="I31" s="43">
        <v>0.27039999999999997</v>
      </c>
      <c r="J31" s="30">
        <f t="shared" si="0"/>
        <v>574.87</v>
      </c>
      <c r="K31" s="55">
        <f t="shared" si="1"/>
        <v>730.31</v>
      </c>
      <c r="L31" s="31">
        <f t="shared" si="2"/>
        <v>25093.45</v>
      </c>
      <c r="N31" s="22"/>
    </row>
    <row r="32" spans="1:14" ht="28.8" x14ac:dyDescent="0.3">
      <c r="A32" s="1"/>
      <c r="B32" s="9" t="s">
        <v>79</v>
      </c>
      <c r="C32" s="9" t="s">
        <v>102</v>
      </c>
      <c r="D32" s="9" t="s">
        <v>111</v>
      </c>
      <c r="E32" s="56" t="s">
        <v>127</v>
      </c>
      <c r="F32" s="59" t="s">
        <v>139</v>
      </c>
      <c r="G32" s="51">
        <v>1</v>
      </c>
      <c r="H32" s="21">
        <v>7596.71</v>
      </c>
      <c r="I32" s="43">
        <v>0.27039999999999997</v>
      </c>
      <c r="J32" s="30">
        <f t="shared" si="0"/>
        <v>7596.71</v>
      </c>
      <c r="K32" s="55">
        <f t="shared" si="1"/>
        <v>9650.86</v>
      </c>
      <c r="L32" s="31">
        <f t="shared" si="2"/>
        <v>9650.86</v>
      </c>
      <c r="N32" s="22"/>
    </row>
    <row r="33" spans="1:14" ht="28.8" x14ac:dyDescent="0.3">
      <c r="A33" s="1"/>
      <c r="B33" s="9" t="s">
        <v>80</v>
      </c>
      <c r="C33" s="9" t="s">
        <v>103</v>
      </c>
      <c r="D33" s="9" t="s">
        <v>111</v>
      </c>
      <c r="E33" s="56" t="s">
        <v>128</v>
      </c>
      <c r="F33" s="59" t="s">
        <v>139</v>
      </c>
      <c r="G33" s="51">
        <v>1</v>
      </c>
      <c r="H33" s="21">
        <v>10622.9</v>
      </c>
      <c r="I33" s="43">
        <v>0.27039999999999997</v>
      </c>
      <c r="J33" s="30">
        <f t="shared" si="0"/>
        <v>10622.9</v>
      </c>
      <c r="K33" s="55">
        <f t="shared" si="1"/>
        <v>13495.33</v>
      </c>
      <c r="L33" s="31">
        <f t="shared" si="2"/>
        <v>13495.33</v>
      </c>
      <c r="N33" s="22"/>
    </row>
    <row r="34" spans="1:14" ht="43.2" x14ac:dyDescent="0.3">
      <c r="A34" s="1"/>
      <c r="B34" s="9" t="s">
        <v>81</v>
      </c>
      <c r="C34" s="9" t="s">
        <v>104</v>
      </c>
      <c r="D34" s="9" t="s">
        <v>111</v>
      </c>
      <c r="E34" s="56" t="s">
        <v>129</v>
      </c>
      <c r="F34" s="59" t="s">
        <v>139</v>
      </c>
      <c r="G34" s="51">
        <v>2</v>
      </c>
      <c r="H34" s="21">
        <v>2684.58</v>
      </c>
      <c r="I34" s="43">
        <v>0.27039999999999997</v>
      </c>
      <c r="J34" s="30">
        <f t="shared" si="0"/>
        <v>2684.58</v>
      </c>
      <c r="K34" s="55">
        <f t="shared" si="1"/>
        <v>3410.49</v>
      </c>
      <c r="L34" s="31">
        <f t="shared" si="2"/>
        <v>6820.98</v>
      </c>
      <c r="N34" s="22"/>
    </row>
    <row r="35" spans="1:14" ht="43.2" x14ac:dyDescent="0.3">
      <c r="A35" s="1"/>
      <c r="B35" s="9" t="s">
        <v>82</v>
      </c>
      <c r="C35" s="9" t="s">
        <v>107</v>
      </c>
      <c r="D35" s="9" t="s">
        <v>111</v>
      </c>
      <c r="E35" s="56" t="s">
        <v>130</v>
      </c>
      <c r="F35" s="59" t="s">
        <v>141</v>
      </c>
      <c r="G35" s="51">
        <v>1017.9</v>
      </c>
      <c r="H35" s="21">
        <v>2.98</v>
      </c>
      <c r="I35" s="43">
        <v>0.27039999999999997</v>
      </c>
      <c r="J35" s="30">
        <f t="shared" si="0"/>
        <v>2.98</v>
      </c>
      <c r="K35" s="55">
        <f t="shared" si="1"/>
        <v>3.79</v>
      </c>
      <c r="L35" s="31">
        <f t="shared" si="2"/>
        <v>3857.84</v>
      </c>
      <c r="N35" s="22"/>
    </row>
    <row r="36" spans="1:14" ht="57.6" x14ac:dyDescent="0.3">
      <c r="A36" s="1"/>
      <c r="B36" s="9" t="s">
        <v>83</v>
      </c>
      <c r="C36" s="9" t="s">
        <v>105</v>
      </c>
      <c r="D36" s="9" t="s">
        <v>111</v>
      </c>
      <c r="E36" s="56" t="s">
        <v>131</v>
      </c>
      <c r="F36" s="59" t="s">
        <v>141</v>
      </c>
      <c r="G36" s="51">
        <v>4750.2</v>
      </c>
      <c r="H36" s="21">
        <v>1.1299999999999999</v>
      </c>
      <c r="I36" s="43">
        <v>0.27039999999999997</v>
      </c>
      <c r="J36" s="30">
        <f t="shared" si="0"/>
        <v>1.1299999999999999</v>
      </c>
      <c r="K36" s="55">
        <f t="shared" si="1"/>
        <v>1.44</v>
      </c>
      <c r="L36" s="31">
        <f t="shared" si="2"/>
        <v>6840.29</v>
      </c>
      <c r="N36" s="22"/>
    </row>
    <row r="37" spans="1:14" ht="43.2" x14ac:dyDescent="0.3">
      <c r="A37" s="1"/>
      <c r="B37" s="9" t="s">
        <v>84</v>
      </c>
      <c r="C37" s="9" t="s">
        <v>106</v>
      </c>
      <c r="D37" s="9" t="s">
        <v>111</v>
      </c>
      <c r="E37" s="56" t="s">
        <v>132</v>
      </c>
      <c r="F37" s="59" t="s">
        <v>143</v>
      </c>
      <c r="G37" s="51">
        <v>390.28</v>
      </c>
      <c r="H37" s="21">
        <v>62.83</v>
      </c>
      <c r="I37" s="43">
        <v>0.27039999999999997</v>
      </c>
      <c r="J37" s="30">
        <f t="shared" si="0"/>
        <v>62.83</v>
      </c>
      <c r="K37" s="55">
        <f t="shared" si="1"/>
        <v>79.819999999999993</v>
      </c>
      <c r="L37" s="31">
        <f t="shared" si="2"/>
        <v>31152.15</v>
      </c>
      <c r="N37" s="22"/>
    </row>
    <row r="38" spans="1:14" ht="57.6" x14ac:dyDescent="0.3">
      <c r="A38" s="1"/>
      <c r="B38" s="9" t="s">
        <v>85</v>
      </c>
      <c r="C38" s="9" t="s">
        <v>108</v>
      </c>
      <c r="D38" s="9" t="s">
        <v>111</v>
      </c>
      <c r="E38" s="56" t="s">
        <v>133</v>
      </c>
      <c r="F38" s="59" t="s">
        <v>140</v>
      </c>
      <c r="G38" s="51">
        <v>1</v>
      </c>
      <c r="H38" s="21">
        <v>1776.52</v>
      </c>
      <c r="I38" s="43">
        <v>0.27039999999999997</v>
      </c>
      <c r="J38" s="30">
        <f t="shared" si="0"/>
        <v>1776.52</v>
      </c>
      <c r="K38" s="55">
        <f t="shared" si="1"/>
        <v>2256.89</v>
      </c>
      <c r="L38" s="31">
        <f t="shared" si="2"/>
        <v>2256.89</v>
      </c>
      <c r="N38" s="22"/>
    </row>
    <row r="39" spans="1:14" ht="57.6" x14ac:dyDescent="0.3">
      <c r="A39" s="1"/>
      <c r="B39" s="9" t="s">
        <v>86</v>
      </c>
      <c r="C39" s="9" t="s">
        <v>109</v>
      </c>
      <c r="D39" s="9" t="s">
        <v>111</v>
      </c>
      <c r="E39" s="56" t="s">
        <v>134</v>
      </c>
      <c r="F39" s="59" t="s">
        <v>140</v>
      </c>
      <c r="G39" s="51">
        <v>5</v>
      </c>
      <c r="H39" s="21">
        <v>651.72</v>
      </c>
      <c r="I39" s="43">
        <v>0.27039999999999997</v>
      </c>
      <c r="J39" s="30">
        <f t="shared" si="0"/>
        <v>651.72</v>
      </c>
      <c r="K39" s="55">
        <f t="shared" si="1"/>
        <v>827.95</v>
      </c>
      <c r="L39" s="31">
        <f t="shared" si="2"/>
        <v>4139.75</v>
      </c>
      <c r="N39" s="22"/>
    </row>
    <row r="40" spans="1:14" ht="43.2" x14ac:dyDescent="0.3">
      <c r="A40" s="1"/>
      <c r="B40" s="9" t="s">
        <v>87</v>
      </c>
      <c r="C40" s="9" t="s">
        <v>110</v>
      </c>
      <c r="D40" s="9" t="s">
        <v>111</v>
      </c>
      <c r="E40" s="56" t="s">
        <v>135</v>
      </c>
      <c r="F40" s="59" t="s">
        <v>140</v>
      </c>
      <c r="G40" s="51">
        <v>23.42</v>
      </c>
      <c r="H40" s="21">
        <v>786.44</v>
      </c>
      <c r="I40" s="43">
        <v>0.27039999999999997</v>
      </c>
      <c r="J40" s="30">
        <f t="shared" si="0"/>
        <v>786.44</v>
      </c>
      <c r="K40" s="55">
        <f t="shared" si="1"/>
        <v>999.09</v>
      </c>
      <c r="L40" s="31">
        <f t="shared" si="2"/>
        <v>23398.69</v>
      </c>
      <c r="N40" s="22"/>
    </row>
    <row r="41" spans="1:14" x14ac:dyDescent="0.3">
      <c r="A41" s="1"/>
      <c r="B41" s="9"/>
      <c r="C41" s="9"/>
      <c r="D41" s="9"/>
      <c r="E41" s="10"/>
      <c r="F41" s="59"/>
      <c r="G41" s="51"/>
      <c r="H41" s="21"/>
      <c r="I41" s="43"/>
      <c r="J41" s="30">
        <f t="shared" si="0"/>
        <v>0</v>
      </c>
      <c r="K41" s="55">
        <f t="shared" si="1"/>
        <v>0</v>
      </c>
      <c r="L41" s="31">
        <f t="shared" si="2"/>
        <v>0</v>
      </c>
      <c r="N41" s="22"/>
    </row>
    <row r="42" spans="1:14" x14ac:dyDescent="0.3">
      <c r="A42" s="1"/>
      <c r="B42" s="9"/>
      <c r="C42" s="9"/>
      <c r="D42" s="9"/>
      <c r="E42" s="10"/>
      <c r="F42" s="59"/>
      <c r="G42" s="51"/>
      <c r="H42" s="21"/>
      <c r="I42" s="43"/>
      <c r="J42" s="30">
        <f t="shared" si="0"/>
        <v>0</v>
      </c>
      <c r="K42" s="55">
        <f t="shared" si="1"/>
        <v>0</v>
      </c>
      <c r="L42" s="31">
        <f t="shared" si="2"/>
        <v>0</v>
      </c>
      <c r="N42" s="22"/>
    </row>
    <row r="43" spans="1:14" x14ac:dyDescent="0.3">
      <c r="A43" s="1"/>
      <c r="B43" s="9"/>
      <c r="C43" s="9"/>
      <c r="D43" s="9"/>
      <c r="E43" s="10"/>
      <c r="F43" s="59"/>
      <c r="G43" s="51"/>
      <c r="H43" s="21"/>
      <c r="I43" s="43"/>
      <c r="J43" s="30">
        <f t="shared" si="0"/>
        <v>0</v>
      </c>
      <c r="K43" s="55">
        <f t="shared" si="1"/>
        <v>0</v>
      </c>
      <c r="L43" s="31">
        <f t="shared" si="2"/>
        <v>0</v>
      </c>
      <c r="N43" s="22"/>
    </row>
    <row r="44" spans="1:14" x14ac:dyDescent="0.3">
      <c r="A44" s="1"/>
      <c r="B44" s="9"/>
      <c r="C44" s="9"/>
      <c r="D44" s="9"/>
      <c r="E44" s="10"/>
      <c r="F44" s="59"/>
      <c r="G44" s="51"/>
      <c r="H44" s="21"/>
      <c r="I44" s="43"/>
      <c r="J44" s="30">
        <f t="shared" si="0"/>
        <v>0</v>
      </c>
      <c r="K44" s="55">
        <f t="shared" si="1"/>
        <v>0</v>
      </c>
      <c r="L44" s="31">
        <f t="shared" si="2"/>
        <v>0</v>
      </c>
      <c r="N44" s="22"/>
    </row>
    <row r="45" spans="1:14" x14ac:dyDescent="0.3">
      <c r="A45" s="1"/>
      <c r="B45" s="9"/>
      <c r="C45" s="9"/>
      <c r="D45" s="9"/>
      <c r="E45" s="10"/>
      <c r="F45" s="59"/>
      <c r="G45" s="51"/>
      <c r="H45" s="21"/>
      <c r="I45" s="43"/>
      <c r="J45" s="30">
        <f t="shared" si="0"/>
        <v>0</v>
      </c>
      <c r="K45" s="55">
        <f t="shared" si="1"/>
        <v>0</v>
      </c>
      <c r="L45" s="31">
        <f t="shared" si="2"/>
        <v>0</v>
      </c>
      <c r="N45" s="22"/>
    </row>
    <row r="46" spans="1:14" x14ac:dyDescent="0.3">
      <c r="A46" s="1"/>
      <c r="B46" s="9"/>
      <c r="C46" s="9"/>
      <c r="D46" s="9"/>
      <c r="E46" s="10"/>
      <c r="F46" s="59"/>
      <c r="G46" s="51"/>
      <c r="H46" s="21"/>
      <c r="I46" s="43"/>
      <c r="J46" s="30">
        <f t="shared" si="0"/>
        <v>0</v>
      </c>
      <c r="K46" s="55">
        <f t="shared" si="1"/>
        <v>0</v>
      </c>
      <c r="L46" s="31">
        <f t="shared" si="2"/>
        <v>0</v>
      </c>
      <c r="N46" s="22"/>
    </row>
    <row r="47" spans="1:14" x14ac:dyDescent="0.3">
      <c r="A47" s="1"/>
      <c r="B47" s="9"/>
      <c r="C47" s="9"/>
      <c r="D47" s="9"/>
      <c r="E47" s="10"/>
      <c r="F47" s="59"/>
      <c r="G47" s="51"/>
      <c r="H47" s="21"/>
      <c r="I47" s="43"/>
      <c r="J47" s="30">
        <f t="shared" si="0"/>
        <v>0</v>
      </c>
      <c r="K47" s="55">
        <f t="shared" si="1"/>
        <v>0</v>
      </c>
      <c r="L47" s="31">
        <f t="shared" si="2"/>
        <v>0</v>
      </c>
      <c r="N47" s="22"/>
    </row>
    <row r="48" spans="1:14" x14ac:dyDescent="0.3">
      <c r="A48" s="1"/>
      <c r="B48" s="9"/>
      <c r="C48" s="9"/>
      <c r="D48" s="9"/>
      <c r="E48" s="10"/>
      <c r="F48" s="59"/>
      <c r="G48" s="51"/>
      <c r="H48" s="21"/>
      <c r="I48" s="43"/>
      <c r="J48" s="30">
        <f t="shared" si="0"/>
        <v>0</v>
      </c>
      <c r="K48" s="55">
        <f t="shared" si="1"/>
        <v>0</v>
      </c>
      <c r="L48" s="31">
        <f t="shared" si="2"/>
        <v>0</v>
      </c>
      <c r="N48" s="22"/>
    </row>
    <row r="49" spans="1:14" x14ac:dyDescent="0.3">
      <c r="A49" s="1"/>
      <c r="B49" s="9"/>
      <c r="C49" s="9"/>
      <c r="D49" s="9"/>
      <c r="E49" s="10"/>
      <c r="F49" s="59"/>
      <c r="G49" s="51"/>
      <c r="H49" s="21"/>
      <c r="I49" s="43"/>
      <c r="J49" s="30">
        <f t="shared" si="0"/>
        <v>0</v>
      </c>
      <c r="K49" s="55">
        <f t="shared" si="1"/>
        <v>0</v>
      </c>
      <c r="L49" s="31">
        <f t="shared" si="2"/>
        <v>0</v>
      </c>
      <c r="N49" s="22"/>
    </row>
    <row r="50" spans="1:14" x14ac:dyDescent="0.3">
      <c r="A50" s="1"/>
      <c r="B50" s="9"/>
      <c r="C50" s="9"/>
      <c r="D50" s="9"/>
      <c r="E50" s="10"/>
      <c r="F50" s="59"/>
      <c r="G50" s="51"/>
      <c r="H50" s="21"/>
      <c r="I50" s="43"/>
      <c r="J50" s="30">
        <f t="shared" si="0"/>
        <v>0</v>
      </c>
      <c r="K50" s="55">
        <f t="shared" si="1"/>
        <v>0</v>
      </c>
      <c r="L50" s="31">
        <f t="shared" si="2"/>
        <v>0</v>
      </c>
      <c r="N50" s="22"/>
    </row>
    <row r="51" spans="1:14" x14ac:dyDescent="0.3">
      <c r="A51" s="1"/>
      <c r="B51" s="9"/>
      <c r="C51" s="9"/>
      <c r="D51" s="9"/>
      <c r="E51" s="10"/>
      <c r="F51" s="59"/>
      <c r="G51" s="51"/>
      <c r="H51" s="21"/>
      <c r="I51" s="43"/>
      <c r="J51" s="30">
        <f t="shared" si="0"/>
        <v>0</v>
      </c>
      <c r="K51" s="55">
        <f t="shared" si="1"/>
        <v>0</v>
      </c>
      <c r="L51" s="31">
        <f t="shared" si="2"/>
        <v>0</v>
      </c>
      <c r="N51" s="22"/>
    </row>
    <row r="52" spans="1:14" x14ac:dyDescent="0.3">
      <c r="A52" s="1"/>
      <c r="B52" s="9"/>
      <c r="C52" s="9"/>
      <c r="D52" s="9"/>
      <c r="E52" s="10"/>
      <c r="F52" s="59"/>
      <c r="G52" s="51"/>
      <c r="H52" s="21"/>
      <c r="I52" s="43"/>
      <c r="J52" s="30">
        <f t="shared" si="0"/>
        <v>0</v>
      </c>
      <c r="K52" s="55">
        <f t="shared" si="1"/>
        <v>0</v>
      </c>
      <c r="L52" s="31">
        <f t="shared" si="2"/>
        <v>0</v>
      </c>
      <c r="N52" s="22"/>
    </row>
    <row r="53" spans="1:14" x14ac:dyDescent="0.3">
      <c r="A53" s="1"/>
      <c r="B53" s="9"/>
      <c r="C53" s="9"/>
      <c r="D53" s="9"/>
      <c r="E53" s="10"/>
      <c r="F53" s="59"/>
      <c r="G53" s="51"/>
      <c r="H53" s="21"/>
      <c r="I53" s="43"/>
      <c r="J53" s="30">
        <f t="shared" si="0"/>
        <v>0</v>
      </c>
      <c r="K53" s="55">
        <f t="shared" si="1"/>
        <v>0</v>
      </c>
      <c r="L53" s="31">
        <f t="shared" si="2"/>
        <v>0</v>
      </c>
      <c r="N53" s="22"/>
    </row>
    <row r="54" spans="1:14" x14ac:dyDescent="0.3">
      <c r="A54" s="1"/>
      <c r="B54" s="9"/>
      <c r="C54" s="9"/>
      <c r="D54" s="9"/>
      <c r="E54" s="10"/>
      <c r="F54" s="59"/>
      <c r="G54" s="51"/>
      <c r="H54" s="21"/>
      <c r="I54" s="43"/>
      <c r="J54" s="30">
        <f t="shared" si="0"/>
        <v>0</v>
      </c>
      <c r="K54" s="55">
        <f t="shared" si="1"/>
        <v>0</v>
      </c>
      <c r="L54" s="31">
        <f t="shared" si="2"/>
        <v>0</v>
      </c>
      <c r="N54" s="22"/>
    </row>
    <row r="55" spans="1:14" x14ac:dyDescent="0.3">
      <c r="A55" s="1"/>
      <c r="B55" s="9"/>
      <c r="C55" s="9"/>
      <c r="D55" s="9"/>
      <c r="E55" s="10"/>
      <c r="F55" s="59"/>
      <c r="G55" s="51"/>
      <c r="H55" s="21"/>
      <c r="I55" s="43"/>
      <c r="J55" s="30">
        <f t="shared" si="0"/>
        <v>0</v>
      </c>
      <c r="K55" s="55">
        <f t="shared" si="1"/>
        <v>0</v>
      </c>
      <c r="L55" s="31">
        <f t="shared" si="2"/>
        <v>0</v>
      </c>
      <c r="N55" s="22"/>
    </row>
    <row r="56" spans="1:14" x14ac:dyDescent="0.3">
      <c r="A56" s="1"/>
      <c r="B56" s="9"/>
      <c r="C56" s="9"/>
      <c r="D56" s="9"/>
      <c r="E56" s="10"/>
      <c r="F56" s="59"/>
      <c r="G56" s="51"/>
      <c r="H56" s="21"/>
      <c r="I56" s="43"/>
      <c r="J56" s="30">
        <f t="shared" si="0"/>
        <v>0</v>
      </c>
      <c r="K56" s="55">
        <f t="shared" si="1"/>
        <v>0</v>
      </c>
      <c r="L56" s="31">
        <f t="shared" si="2"/>
        <v>0</v>
      </c>
      <c r="N56" s="22"/>
    </row>
    <row r="57" spans="1:14" x14ac:dyDescent="0.3">
      <c r="A57" s="1"/>
      <c r="B57" s="9"/>
      <c r="C57" s="9"/>
      <c r="D57" s="9"/>
      <c r="E57" s="10"/>
      <c r="F57" s="59"/>
      <c r="G57" s="51"/>
      <c r="H57" s="21"/>
      <c r="I57" s="43"/>
      <c r="J57" s="30">
        <f t="shared" si="0"/>
        <v>0</v>
      </c>
      <c r="K57" s="55">
        <f t="shared" si="1"/>
        <v>0</v>
      </c>
      <c r="L57" s="31">
        <f t="shared" si="2"/>
        <v>0</v>
      </c>
      <c r="N57" s="22"/>
    </row>
    <row r="58" spans="1:14" x14ac:dyDescent="0.3">
      <c r="A58" s="1"/>
      <c r="B58" s="9"/>
      <c r="C58" s="9"/>
      <c r="D58" s="9"/>
      <c r="E58" s="10"/>
      <c r="F58" s="59"/>
      <c r="G58" s="51"/>
      <c r="H58" s="21"/>
      <c r="I58" s="43"/>
      <c r="J58" s="30">
        <f t="shared" si="0"/>
        <v>0</v>
      </c>
      <c r="K58" s="55">
        <f t="shared" si="1"/>
        <v>0</v>
      </c>
      <c r="L58" s="31">
        <f t="shared" si="2"/>
        <v>0</v>
      </c>
      <c r="N58" s="22"/>
    </row>
    <row r="59" spans="1:14" x14ac:dyDescent="0.3">
      <c r="A59" s="1"/>
      <c r="B59" s="9"/>
      <c r="C59" s="9"/>
      <c r="D59" s="9"/>
      <c r="E59" s="10"/>
      <c r="F59" s="59"/>
      <c r="G59" s="51"/>
      <c r="H59" s="21"/>
      <c r="I59" s="43"/>
      <c r="J59" s="30">
        <f t="shared" si="0"/>
        <v>0</v>
      </c>
      <c r="K59" s="55">
        <f t="shared" si="1"/>
        <v>0</v>
      </c>
      <c r="L59" s="31">
        <f t="shared" si="2"/>
        <v>0</v>
      </c>
      <c r="N59" s="22"/>
    </row>
    <row r="60" spans="1:14" x14ac:dyDescent="0.3">
      <c r="A60" s="1"/>
      <c r="B60" s="9"/>
      <c r="C60" s="9"/>
      <c r="D60" s="9"/>
      <c r="E60" s="10"/>
      <c r="F60" s="59"/>
      <c r="G60" s="51"/>
      <c r="H60" s="21"/>
      <c r="I60" s="43"/>
      <c r="J60" s="30">
        <f t="shared" si="0"/>
        <v>0</v>
      </c>
      <c r="K60" s="55">
        <f t="shared" si="1"/>
        <v>0</v>
      </c>
      <c r="L60" s="31">
        <f t="shared" si="2"/>
        <v>0</v>
      </c>
      <c r="N60" s="22"/>
    </row>
    <row r="61" spans="1:14" x14ac:dyDescent="0.3">
      <c r="A61" s="1"/>
      <c r="B61" s="9"/>
      <c r="C61" s="9"/>
      <c r="D61" s="9"/>
      <c r="E61" s="10"/>
      <c r="F61" s="59"/>
      <c r="G61" s="51"/>
      <c r="H61" s="21"/>
      <c r="I61" s="43"/>
      <c r="J61" s="30">
        <f t="shared" si="0"/>
        <v>0</v>
      </c>
      <c r="K61" s="55">
        <f t="shared" si="1"/>
        <v>0</v>
      </c>
      <c r="L61" s="31">
        <f t="shared" si="2"/>
        <v>0</v>
      </c>
      <c r="N61" s="22"/>
    </row>
    <row r="62" spans="1:14" x14ac:dyDescent="0.3">
      <c r="A62" s="1"/>
      <c r="B62" s="9"/>
      <c r="C62" s="9"/>
      <c r="D62" s="9"/>
      <c r="E62" s="10"/>
      <c r="F62" s="59"/>
      <c r="G62" s="51"/>
      <c r="H62" s="21"/>
      <c r="I62" s="43"/>
      <c r="J62" s="30">
        <f t="shared" si="0"/>
        <v>0</v>
      </c>
      <c r="K62" s="55">
        <f t="shared" si="1"/>
        <v>0</v>
      </c>
      <c r="L62" s="31">
        <f t="shared" si="2"/>
        <v>0</v>
      </c>
      <c r="N62" s="22"/>
    </row>
    <row r="63" spans="1:14" x14ac:dyDescent="0.3">
      <c r="A63" s="1"/>
      <c r="B63" s="9"/>
      <c r="C63" s="9"/>
      <c r="D63" s="9"/>
      <c r="E63" s="10"/>
      <c r="F63" s="59"/>
      <c r="G63" s="51"/>
      <c r="H63" s="21"/>
      <c r="I63" s="43"/>
      <c r="J63" s="30">
        <f t="shared" si="0"/>
        <v>0</v>
      </c>
      <c r="K63" s="55">
        <f t="shared" si="1"/>
        <v>0</v>
      </c>
      <c r="L63" s="31">
        <f t="shared" si="2"/>
        <v>0</v>
      </c>
      <c r="N63" s="22"/>
    </row>
    <row r="64" spans="1:14" x14ac:dyDescent="0.3">
      <c r="A64" s="1"/>
      <c r="B64" s="9"/>
      <c r="C64" s="9"/>
      <c r="D64" s="9"/>
      <c r="E64" s="10"/>
      <c r="F64" s="59"/>
      <c r="G64" s="51"/>
      <c r="H64" s="21"/>
      <c r="I64" s="43"/>
      <c r="J64" s="30">
        <f t="shared" si="0"/>
        <v>0</v>
      </c>
      <c r="K64" s="55">
        <f t="shared" si="1"/>
        <v>0</v>
      </c>
      <c r="L64" s="31">
        <f t="shared" si="2"/>
        <v>0</v>
      </c>
      <c r="N64" s="22"/>
    </row>
    <row r="65" spans="1:14" x14ac:dyDescent="0.3">
      <c r="A65" s="1"/>
      <c r="B65" s="9"/>
      <c r="C65" s="9"/>
      <c r="D65" s="9"/>
      <c r="E65" s="10"/>
      <c r="F65" s="59"/>
      <c r="G65" s="51"/>
      <c r="H65" s="21"/>
      <c r="I65" s="43"/>
      <c r="J65" s="30">
        <f t="shared" si="0"/>
        <v>0</v>
      </c>
      <c r="K65" s="55">
        <f t="shared" si="1"/>
        <v>0</v>
      </c>
      <c r="L65" s="31">
        <f t="shared" si="2"/>
        <v>0</v>
      </c>
      <c r="N65" s="22"/>
    </row>
    <row r="66" spans="1:14" x14ac:dyDescent="0.3">
      <c r="A66" s="1"/>
      <c r="B66" s="9"/>
      <c r="C66" s="9"/>
      <c r="D66" s="9"/>
      <c r="E66" s="10"/>
      <c r="F66" s="59"/>
      <c r="G66" s="51"/>
      <c r="H66" s="21"/>
      <c r="I66" s="43"/>
      <c r="J66" s="30">
        <f t="shared" si="0"/>
        <v>0</v>
      </c>
      <c r="K66" s="55">
        <f t="shared" si="1"/>
        <v>0</v>
      </c>
      <c r="L66" s="31">
        <f t="shared" si="2"/>
        <v>0</v>
      </c>
      <c r="N66" s="22"/>
    </row>
    <row r="67" spans="1:14" x14ac:dyDescent="0.3">
      <c r="A67" s="1"/>
      <c r="B67" s="9"/>
      <c r="C67" s="9"/>
      <c r="D67" s="9"/>
      <c r="E67" s="10"/>
      <c r="F67" s="59"/>
      <c r="G67" s="51"/>
      <c r="H67" s="21"/>
      <c r="I67" s="43"/>
      <c r="J67" s="30">
        <f t="shared" si="0"/>
        <v>0</v>
      </c>
      <c r="K67" s="55">
        <f t="shared" si="1"/>
        <v>0</v>
      </c>
      <c r="L67" s="31">
        <f t="shared" si="2"/>
        <v>0</v>
      </c>
      <c r="N67" s="22"/>
    </row>
    <row r="68" spans="1:14" x14ac:dyDescent="0.3">
      <c r="A68" s="1"/>
      <c r="B68" s="9"/>
      <c r="C68" s="9"/>
      <c r="D68" s="9"/>
      <c r="E68" s="10"/>
      <c r="F68" s="59"/>
      <c r="G68" s="51"/>
      <c r="H68" s="21"/>
      <c r="I68" s="43"/>
      <c r="J68" s="30">
        <f t="shared" si="0"/>
        <v>0</v>
      </c>
      <c r="K68" s="55">
        <f t="shared" si="1"/>
        <v>0</v>
      </c>
      <c r="L68" s="31">
        <f t="shared" si="2"/>
        <v>0</v>
      </c>
      <c r="N68" s="22"/>
    </row>
    <row r="69" spans="1:14" x14ac:dyDescent="0.3">
      <c r="A69" s="1"/>
      <c r="B69" s="9"/>
      <c r="C69" s="9"/>
      <c r="D69" s="9"/>
      <c r="E69" s="10"/>
      <c r="F69" s="59"/>
      <c r="G69" s="51"/>
      <c r="H69" s="21"/>
      <c r="I69" s="43"/>
      <c r="J69" s="30">
        <f t="shared" si="0"/>
        <v>0</v>
      </c>
      <c r="K69" s="55">
        <f t="shared" si="1"/>
        <v>0</v>
      </c>
      <c r="L69" s="31">
        <f t="shared" si="2"/>
        <v>0</v>
      </c>
      <c r="N69" s="22"/>
    </row>
    <row r="70" spans="1:14" x14ac:dyDescent="0.3">
      <c r="A70" s="1"/>
      <c r="B70" s="9"/>
      <c r="C70" s="9"/>
      <c r="D70" s="9"/>
      <c r="E70" s="10"/>
      <c r="F70" s="59"/>
      <c r="G70" s="51"/>
      <c r="H70" s="21"/>
      <c r="I70" s="43"/>
      <c r="J70" s="30">
        <f t="shared" si="0"/>
        <v>0</v>
      </c>
      <c r="K70" s="55">
        <f t="shared" si="1"/>
        <v>0</v>
      </c>
      <c r="L70" s="31">
        <f t="shared" si="2"/>
        <v>0</v>
      </c>
      <c r="N70" s="22"/>
    </row>
    <row r="71" spans="1:14" x14ac:dyDescent="0.3">
      <c r="A71" s="1"/>
      <c r="B71" s="9"/>
      <c r="C71" s="9"/>
      <c r="D71" s="9"/>
      <c r="E71" s="10"/>
      <c r="F71" s="59"/>
      <c r="G71" s="51"/>
      <c r="H71" s="21"/>
      <c r="I71" s="43"/>
      <c r="J71" s="30">
        <f t="shared" si="0"/>
        <v>0</v>
      </c>
      <c r="K71" s="55">
        <f t="shared" si="1"/>
        <v>0</v>
      </c>
      <c r="L71" s="31">
        <f t="shared" si="2"/>
        <v>0</v>
      </c>
      <c r="N71" s="22"/>
    </row>
    <row r="72" spans="1:14" x14ac:dyDescent="0.3">
      <c r="A72" s="1"/>
      <c r="B72" s="9"/>
      <c r="C72" s="9"/>
      <c r="D72" s="9"/>
      <c r="E72" s="10"/>
      <c r="F72" s="59"/>
      <c r="G72" s="51"/>
      <c r="H72" s="21"/>
      <c r="I72" s="43"/>
      <c r="J72" s="30">
        <f t="shared" si="0"/>
        <v>0</v>
      </c>
      <c r="K72" s="55">
        <f t="shared" si="1"/>
        <v>0</v>
      </c>
      <c r="L72" s="31">
        <f t="shared" si="2"/>
        <v>0</v>
      </c>
      <c r="N72" s="22"/>
    </row>
    <row r="73" spans="1:14" x14ac:dyDescent="0.3">
      <c r="A73" s="1"/>
      <c r="B73" s="9"/>
      <c r="C73" s="9"/>
      <c r="D73" s="9"/>
      <c r="E73" s="10"/>
      <c r="F73" s="59"/>
      <c r="G73" s="51"/>
      <c r="H73" s="21"/>
      <c r="I73" s="43"/>
      <c r="J73" s="30">
        <f t="shared" si="0"/>
        <v>0</v>
      </c>
      <c r="K73" s="55">
        <f t="shared" si="1"/>
        <v>0</v>
      </c>
      <c r="L73" s="31">
        <f t="shared" si="2"/>
        <v>0</v>
      </c>
      <c r="N73" s="22"/>
    </row>
    <row r="74" spans="1:14" x14ac:dyDescent="0.3">
      <c r="A74" s="1"/>
      <c r="B74" s="9"/>
      <c r="C74" s="9"/>
      <c r="D74" s="9"/>
      <c r="E74" s="10"/>
      <c r="F74" s="59"/>
      <c r="G74" s="51"/>
      <c r="H74" s="21"/>
      <c r="I74" s="43"/>
      <c r="J74" s="30">
        <f t="shared" si="0"/>
        <v>0</v>
      </c>
      <c r="K74" s="55">
        <f t="shared" si="1"/>
        <v>0</v>
      </c>
      <c r="L74" s="31">
        <f t="shared" si="2"/>
        <v>0</v>
      </c>
      <c r="N74" s="22"/>
    </row>
    <row r="75" spans="1:14" x14ac:dyDescent="0.3">
      <c r="A75" s="1"/>
      <c r="B75" s="9"/>
      <c r="C75" s="9"/>
      <c r="D75" s="9"/>
      <c r="E75" s="10"/>
      <c r="F75" s="59"/>
      <c r="G75" s="51"/>
      <c r="H75" s="21"/>
      <c r="I75" s="43"/>
      <c r="J75" s="30">
        <f t="shared" si="0"/>
        <v>0</v>
      </c>
      <c r="K75" s="55">
        <f t="shared" si="1"/>
        <v>0</v>
      </c>
      <c r="L75" s="31">
        <f t="shared" si="2"/>
        <v>0</v>
      </c>
      <c r="N75" s="22"/>
    </row>
    <row r="76" spans="1:14" x14ac:dyDescent="0.3">
      <c r="A76" s="1"/>
      <c r="B76" s="9"/>
      <c r="C76" s="9"/>
      <c r="D76" s="9"/>
      <c r="E76" s="10"/>
      <c r="F76" s="59"/>
      <c r="G76" s="51"/>
      <c r="H76" s="21"/>
      <c r="I76" s="43"/>
      <c r="J76" s="30">
        <f t="shared" si="0"/>
        <v>0</v>
      </c>
      <c r="K76" s="55">
        <f t="shared" si="1"/>
        <v>0</v>
      </c>
      <c r="L76" s="31">
        <f t="shared" si="2"/>
        <v>0</v>
      </c>
      <c r="N76" s="22"/>
    </row>
    <row r="77" spans="1:14" x14ac:dyDescent="0.3">
      <c r="A77" s="1"/>
      <c r="B77" s="9"/>
      <c r="C77" s="9"/>
      <c r="D77" s="9"/>
      <c r="E77" s="10"/>
      <c r="F77" s="59"/>
      <c r="G77" s="51"/>
      <c r="H77" s="21"/>
      <c r="I77" s="43"/>
      <c r="J77" s="30">
        <f t="shared" si="0"/>
        <v>0</v>
      </c>
      <c r="K77" s="55">
        <f t="shared" si="1"/>
        <v>0</v>
      </c>
      <c r="L77" s="31">
        <f t="shared" si="2"/>
        <v>0</v>
      </c>
      <c r="N77" s="22"/>
    </row>
    <row r="78" spans="1:14" x14ac:dyDescent="0.3">
      <c r="A78" s="1"/>
      <c r="B78" s="9"/>
      <c r="C78" s="9"/>
      <c r="D78" s="9"/>
      <c r="E78" s="10"/>
      <c r="F78" s="59"/>
      <c r="G78" s="51"/>
      <c r="H78" s="21"/>
      <c r="I78" s="43"/>
      <c r="J78" s="30">
        <f t="shared" si="0"/>
        <v>0</v>
      </c>
      <c r="K78" s="55">
        <f t="shared" si="1"/>
        <v>0</v>
      </c>
      <c r="L78" s="31">
        <f t="shared" si="2"/>
        <v>0</v>
      </c>
      <c r="N78" s="22"/>
    </row>
    <row r="79" spans="1:14" x14ac:dyDescent="0.3">
      <c r="A79" s="1"/>
      <c r="B79" s="9"/>
      <c r="C79" s="9"/>
      <c r="D79" s="9"/>
      <c r="E79" s="10"/>
      <c r="F79" s="59"/>
      <c r="G79" s="51"/>
      <c r="H79" s="21"/>
      <c r="I79" s="43"/>
      <c r="J79" s="30">
        <f t="shared" si="0"/>
        <v>0</v>
      </c>
      <c r="K79" s="55">
        <f t="shared" si="1"/>
        <v>0</v>
      </c>
      <c r="L79" s="31">
        <f t="shared" si="2"/>
        <v>0</v>
      </c>
      <c r="N79" s="22"/>
    </row>
    <row r="80" spans="1:14" x14ac:dyDescent="0.3">
      <c r="A80" s="1"/>
      <c r="B80" s="9"/>
      <c r="C80" s="9"/>
      <c r="D80" s="9"/>
      <c r="E80" s="10"/>
      <c r="F80" s="59"/>
      <c r="G80" s="51"/>
      <c r="H80" s="21"/>
      <c r="I80" s="43"/>
      <c r="J80" s="30">
        <f t="shared" si="0"/>
        <v>0</v>
      </c>
      <c r="K80" s="55">
        <f t="shared" si="1"/>
        <v>0</v>
      </c>
      <c r="L80" s="31">
        <f t="shared" si="2"/>
        <v>0</v>
      </c>
      <c r="N80" s="22"/>
    </row>
    <row r="81" spans="1:14" x14ac:dyDescent="0.3">
      <c r="A81" s="1"/>
      <c r="B81" s="9"/>
      <c r="C81" s="9"/>
      <c r="D81" s="9"/>
      <c r="E81" s="10"/>
      <c r="F81" s="59"/>
      <c r="G81" s="51"/>
      <c r="H81" s="21"/>
      <c r="I81" s="43"/>
      <c r="J81" s="30">
        <f t="shared" ref="J81:J94" si="3">ROUND(IF(LEFT($H$14,5)="CUSTO",H81,H81/(1+I81)),2)</f>
        <v>0</v>
      </c>
      <c r="K81" s="55">
        <f t="shared" ref="K81:K94" si="4">ROUND(J81*(1+I81),2)</f>
        <v>0</v>
      </c>
      <c r="L81" s="31">
        <f t="shared" ref="L81:L94" si="5">ROUND(K81*G81,2)</f>
        <v>0</v>
      </c>
      <c r="N81" s="22"/>
    </row>
    <row r="82" spans="1:14" x14ac:dyDescent="0.3">
      <c r="A82" s="1"/>
      <c r="B82" s="9"/>
      <c r="C82" s="9"/>
      <c r="D82" s="9"/>
      <c r="E82" s="10"/>
      <c r="F82" s="59"/>
      <c r="G82" s="51"/>
      <c r="H82" s="21"/>
      <c r="I82" s="43"/>
      <c r="J82" s="30">
        <f t="shared" si="3"/>
        <v>0</v>
      </c>
      <c r="K82" s="55">
        <f t="shared" si="4"/>
        <v>0</v>
      </c>
      <c r="L82" s="31">
        <f t="shared" si="5"/>
        <v>0</v>
      </c>
      <c r="N82" s="22"/>
    </row>
    <row r="83" spans="1:14" x14ac:dyDescent="0.3">
      <c r="A83" s="1"/>
      <c r="B83" s="9"/>
      <c r="C83" s="9"/>
      <c r="D83" s="9"/>
      <c r="E83" s="10"/>
      <c r="F83" s="59"/>
      <c r="G83" s="51"/>
      <c r="H83" s="21"/>
      <c r="I83" s="43"/>
      <c r="J83" s="30">
        <f t="shared" si="3"/>
        <v>0</v>
      </c>
      <c r="K83" s="55">
        <f t="shared" si="4"/>
        <v>0</v>
      </c>
      <c r="L83" s="31">
        <f t="shared" si="5"/>
        <v>0</v>
      </c>
      <c r="N83" s="22"/>
    </row>
    <row r="84" spans="1:14" x14ac:dyDescent="0.3">
      <c r="A84" s="1"/>
      <c r="B84" s="9"/>
      <c r="C84" s="9"/>
      <c r="D84" s="9"/>
      <c r="E84" s="10"/>
      <c r="F84" s="59"/>
      <c r="G84" s="51"/>
      <c r="H84" s="21"/>
      <c r="I84" s="43"/>
      <c r="J84" s="30">
        <f t="shared" si="3"/>
        <v>0</v>
      </c>
      <c r="K84" s="55">
        <f t="shared" si="4"/>
        <v>0</v>
      </c>
      <c r="L84" s="31">
        <f t="shared" si="5"/>
        <v>0</v>
      </c>
      <c r="N84" s="22"/>
    </row>
    <row r="85" spans="1:14" x14ac:dyDescent="0.3">
      <c r="A85" s="1"/>
      <c r="B85" s="9"/>
      <c r="C85" s="9"/>
      <c r="D85" s="9"/>
      <c r="E85" s="10"/>
      <c r="F85" s="59"/>
      <c r="G85" s="51"/>
      <c r="H85" s="21"/>
      <c r="I85" s="43"/>
      <c r="J85" s="30">
        <f t="shared" si="3"/>
        <v>0</v>
      </c>
      <c r="K85" s="55">
        <f t="shared" si="4"/>
        <v>0</v>
      </c>
      <c r="L85" s="31">
        <f t="shared" si="5"/>
        <v>0</v>
      </c>
      <c r="N85" s="22"/>
    </row>
    <row r="86" spans="1:14" x14ac:dyDescent="0.3">
      <c r="A86" s="1"/>
      <c r="B86" s="9"/>
      <c r="C86" s="9"/>
      <c r="D86" s="9"/>
      <c r="E86" s="10"/>
      <c r="F86" s="59"/>
      <c r="G86" s="51"/>
      <c r="H86" s="21"/>
      <c r="I86" s="43"/>
      <c r="J86" s="30">
        <f t="shared" si="3"/>
        <v>0</v>
      </c>
      <c r="K86" s="55">
        <f t="shared" si="4"/>
        <v>0</v>
      </c>
      <c r="L86" s="31">
        <f t="shared" si="5"/>
        <v>0</v>
      </c>
      <c r="N86" s="22"/>
    </row>
    <row r="87" spans="1:14" x14ac:dyDescent="0.3">
      <c r="A87" s="1"/>
      <c r="B87" s="9"/>
      <c r="C87" s="9"/>
      <c r="D87" s="9"/>
      <c r="E87" s="10"/>
      <c r="F87" s="59"/>
      <c r="G87" s="51"/>
      <c r="H87" s="21"/>
      <c r="I87" s="43"/>
      <c r="J87" s="30">
        <f t="shared" si="3"/>
        <v>0</v>
      </c>
      <c r="K87" s="55">
        <f t="shared" si="4"/>
        <v>0</v>
      </c>
      <c r="L87" s="31">
        <f t="shared" si="5"/>
        <v>0</v>
      </c>
      <c r="N87" s="22"/>
    </row>
    <row r="88" spans="1:14" x14ac:dyDescent="0.3">
      <c r="A88" s="1"/>
      <c r="B88" s="9"/>
      <c r="C88" s="9"/>
      <c r="D88" s="9"/>
      <c r="E88" s="10"/>
      <c r="F88" s="59"/>
      <c r="G88" s="51"/>
      <c r="H88" s="21"/>
      <c r="I88" s="43"/>
      <c r="J88" s="30">
        <f t="shared" si="3"/>
        <v>0</v>
      </c>
      <c r="K88" s="55">
        <f t="shared" si="4"/>
        <v>0</v>
      </c>
      <c r="L88" s="31">
        <f t="shared" si="5"/>
        <v>0</v>
      </c>
      <c r="N88" s="22"/>
    </row>
    <row r="89" spans="1:14" x14ac:dyDescent="0.3">
      <c r="A89" s="1"/>
      <c r="B89" s="9"/>
      <c r="C89" s="9"/>
      <c r="D89" s="9"/>
      <c r="E89" s="10"/>
      <c r="F89" s="59"/>
      <c r="G89" s="51"/>
      <c r="H89" s="21"/>
      <c r="I89" s="43"/>
      <c r="J89" s="30">
        <f t="shared" si="3"/>
        <v>0</v>
      </c>
      <c r="K89" s="55">
        <f t="shared" si="4"/>
        <v>0</v>
      </c>
      <c r="L89" s="31">
        <f t="shared" si="5"/>
        <v>0</v>
      </c>
      <c r="N89" s="22"/>
    </row>
    <row r="90" spans="1:14" x14ac:dyDescent="0.3">
      <c r="A90" s="1"/>
      <c r="B90" s="9"/>
      <c r="C90" s="9"/>
      <c r="D90" s="9"/>
      <c r="E90" s="10"/>
      <c r="F90" s="59"/>
      <c r="G90" s="51"/>
      <c r="H90" s="21"/>
      <c r="I90" s="43"/>
      <c r="J90" s="30">
        <f t="shared" si="3"/>
        <v>0</v>
      </c>
      <c r="K90" s="55">
        <f t="shared" si="4"/>
        <v>0</v>
      </c>
      <c r="L90" s="31">
        <f t="shared" si="5"/>
        <v>0</v>
      </c>
      <c r="N90" s="22"/>
    </row>
    <row r="91" spans="1:14" x14ac:dyDescent="0.3">
      <c r="A91" s="1"/>
      <c r="B91" s="9"/>
      <c r="C91" s="9"/>
      <c r="D91" s="9"/>
      <c r="E91" s="10"/>
      <c r="F91" s="59"/>
      <c r="G91" s="51"/>
      <c r="H91" s="21"/>
      <c r="I91" s="43"/>
      <c r="J91" s="30">
        <f t="shared" si="3"/>
        <v>0</v>
      </c>
      <c r="K91" s="55">
        <f t="shared" si="4"/>
        <v>0</v>
      </c>
      <c r="L91" s="31">
        <f t="shared" si="5"/>
        <v>0</v>
      </c>
      <c r="N91" s="22"/>
    </row>
    <row r="92" spans="1:14" x14ac:dyDescent="0.3">
      <c r="A92" s="1"/>
      <c r="B92" s="9"/>
      <c r="C92" s="9"/>
      <c r="D92" s="9"/>
      <c r="E92" s="10"/>
      <c r="F92" s="59"/>
      <c r="G92" s="51"/>
      <c r="H92" s="21"/>
      <c r="I92" s="43"/>
      <c r="J92" s="30">
        <f t="shared" si="3"/>
        <v>0</v>
      </c>
      <c r="K92" s="55">
        <f t="shared" si="4"/>
        <v>0</v>
      </c>
      <c r="L92" s="31">
        <f t="shared" si="5"/>
        <v>0</v>
      </c>
      <c r="N92" s="22"/>
    </row>
    <row r="93" spans="1:14" x14ac:dyDescent="0.3">
      <c r="A93" s="1"/>
      <c r="B93" s="9"/>
      <c r="C93" s="9"/>
      <c r="D93" s="9"/>
      <c r="E93" s="10"/>
      <c r="F93" s="59"/>
      <c r="G93" s="51"/>
      <c r="H93" s="21"/>
      <c r="I93" s="43"/>
      <c r="J93" s="30">
        <f t="shared" si="3"/>
        <v>0</v>
      </c>
      <c r="K93" s="55">
        <f t="shared" si="4"/>
        <v>0</v>
      </c>
      <c r="L93" s="31">
        <f t="shared" si="5"/>
        <v>0</v>
      </c>
      <c r="N93" s="22"/>
    </row>
    <row r="94" spans="1:14" x14ac:dyDescent="0.3">
      <c r="A94" s="1"/>
      <c r="B94" s="9"/>
      <c r="C94" s="9"/>
      <c r="D94" s="9"/>
      <c r="E94" s="10"/>
      <c r="F94" s="59"/>
      <c r="G94" s="51"/>
      <c r="H94" s="21"/>
      <c r="I94" s="43"/>
      <c r="J94" s="30">
        <f t="shared" si="3"/>
        <v>0</v>
      </c>
      <c r="K94" s="55">
        <f t="shared" si="4"/>
        <v>0</v>
      </c>
      <c r="L94" s="31">
        <f t="shared" si="5"/>
        <v>0</v>
      </c>
      <c r="N94" s="22"/>
    </row>
    <row r="95" spans="1:14" x14ac:dyDescent="0.3">
      <c r="B95" s="9"/>
      <c r="C95" s="9"/>
      <c r="D95" s="9"/>
      <c r="E95" s="10"/>
      <c r="F95" s="59"/>
      <c r="G95" s="51"/>
      <c r="H95" s="21"/>
      <c r="I95" s="43"/>
      <c r="J95" s="30">
        <f t="shared" ref="J95:J100" si="6">ROUND(IF(LEFT($H$14,5)="CUSTO",H95,H95/(1+I95)),2)</f>
        <v>0</v>
      </c>
      <c r="K95" s="55">
        <f t="shared" ref="K95:K100" si="7">ROUND(J95*(1+I95),2)</f>
        <v>0</v>
      </c>
      <c r="L95" s="31">
        <f t="shared" ref="L95:L100" si="8">ROUND(K95*G95,2)</f>
        <v>0</v>
      </c>
      <c r="N95" s="22"/>
    </row>
    <row r="96" spans="1:14" x14ac:dyDescent="0.3">
      <c r="B96" s="9"/>
      <c r="C96" s="9"/>
      <c r="D96" s="9"/>
      <c r="E96" s="10"/>
      <c r="F96" s="59"/>
      <c r="G96" s="51"/>
      <c r="H96" s="21"/>
      <c r="I96" s="43"/>
      <c r="J96" s="30">
        <f t="shared" si="6"/>
        <v>0</v>
      </c>
      <c r="K96" s="55">
        <f t="shared" si="7"/>
        <v>0</v>
      </c>
      <c r="L96" s="31">
        <f t="shared" si="8"/>
        <v>0</v>
      </c>
      <c r="N96" s="22"/>
    </row>
    <row r="97" spans="2:14" x14ac:dyDescent="0.3">
      <c r="B97" s="9"/>
      <c r="C97" s="9"/>
      <c r="D97" s="9"/>
      <c r="E97" s="10"/>
      <c r="F97" s="59"/>
      <c r="G97" s="51"/>
      <c r="H97" s="21"/>
      <c r="I97" s="43"/>
      <c r="J97" s="30">
        <f t="shared" si="6"/>
        <v>0</v>
      </c>
      <c r="K97" s="55">
        <f t="shared" si="7"/>
        <v>0</v>
      </c>
      <c r="L97" s="31">
        <f t="shared" si="8"/>
        <v>0</v>
      </c>
      <c r="N97" s="22"/>
    </row>
    <row r="98" spans="2:14" x14ac:dyDescent="0.3">
      <c r="B98" s="9"/>
      <c r="C98" s="9"/>
      <c r="D98" s="9"/>
      <c r="E98" s="10"/>
      <c r="F98" s="59"/>
      <c r="G98" s="51"/>
      <c r="H98" s="21"/>
      <c r="I98" s="43"/>
      <c r="J98" s="30">
        <f t="shared" si="6"/>
        <v>0</v>
      </c>
      <c r="K98" s="55">
        <f t="shared" si="7"/>
        <v>0</v>
      </c>
      <c r="L98" s="31">
        <f t="shared" si="8"/>
        <v>0</v>
      </c>
      <c r="N98" s="22"/>
    </row>
    <row r="99" spans="2:14" x14ac:dyDescent="0.3">
      <c r="B99" s="9"/>
      <c r="C99" s="9"/>
      <c r="D99" s="9"/>
      <c r="E99" s="10"/>
      <c r="F99" s="59"/>
      <c r="G99" s="51"/>
      <c r="H99" s="21"/>
      <c r="I99" s="43"/>
      <c r="J99" s="30">
        <f t="shared" si="6"/>
        <v>0</v>
      </c>
      <c r="K99" s="55">
        <f t="shared" si="7"/>
        <v>0</v>
      </c>
      <c r="L99" s="31">
        <f t="shared" si="8"/>
        <v>0</v>
      </c>
      <c r="N99" s="22"/>
    </row>
    <row r="100" spans="2:14" x14ac:dyDescent="0.3">
      <c r="B100" s="9"/>
      <c r="C100" s="9"/>
      <c r="D100" s="9"/>
      <c r="E100" s="10"/>
      <c r="F100" s="59"/>
      <c r="G100" s="51"/>
      <c r="H100" s="21"/>
      <c r="I100" s="43"/>
      <c r="J100" s="30">
        <f t="shared" si="6"/>
        <v>0</v>
      </c>
      <c r="K100" s="55">
        <f t="shared" si="7"/>
        <v>0</v>
      </c>
      <c r="L100" s="31">
        <f t="shared" si="8"/>
        <v>0</v>
      </c>
      <c r="N100" s="22"/>
    </row>
  </sheetData>
  <autoFilter ref="B15:L100" xr:uid="{00000000-0009-0000-0000-000000000000}"/>
  <mergeCells count="15">
    <mergeCell ref="C12:D12"/>
    <mergeCell ref="C13:D13"/>
    <mergeCell ref="D6:E6"/>
    <mergeCell ref="D7:E7"/>
    <mergeCell ref="I6:I7"/>
    <mergeCell ref="H6:H7"/>
    <mergeCell ref="C9:D9"/>
    <mergeCell ref="C11:D11"/>
    <mergeCell ref="C10:D10"/>
    <mergeCell ref="J6:J7"/>
    <mergeCell ref="B2:F2"/>
    <mergeCell ref="C3:F3"/>
    <mergeCell ref="E5:F5"/>
    <mergeCell ref="C4:H4"/>
    <mergeCell ref="G6:G7"/>
  </mergeCells>
  <dataValidations disablePrompts="1" count="4">
    <dataValidation type="list" allowBlank="1" showInputMessage="1" showErrorMessage="1" sqref="H14" xr:uid="{00000000-0002-0000-0000-000000000000}">
      <formula1>"CUSTO (SEM BDI),PREÇO (COM BDI)"</formula1>
    </dataValidation>
    <dataValidation type="list" allowBlank="1" showInputMessage="1" showErrorMessage="1" sqref="C6" xr:uid="{00000000-0002-0000-0000-000001000000}">
      <formula1>"Sim,Não"</formula1>
    </dataValidation>
    <dataValidation type="list" allowBlank="1" showInputMessage="1" showErrorMessage="1" sqref="E5" xr:uid="{00000000-0002-0000-0000-000002000000}">
      <formula1>"1 – Empreitada por Preço Global, 2 – Empreitada por Preço Unitário, 3 – Empreitada Integral, 4 – Tarefa, 5 – Execução Direta, 6 – Contratação integrada, 7 – Contratação semi-integrada,  8 – Fornecimento e prestação de serviço associado"</formula1>
    </dataValidation>
    <dataValidation type="list" allowBlank="1" showInputMessage="1" showErrorMessage="1" sqref="C7" xr:uid="{00000000-0002-0000-0000-000003000000}">
      <formula1>"CENTRAL,JEQUITINHONHA,LESTE,NORTE,SUL,TRIANGULO"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F0660-C74C-4110-90C4-37D9A1ED5288}">
  <dimension ref="A3:F6"/>
  <sheetViews>
    <sheetView workbookViewId="0">
      <selection activeCell="B5" sqref="B5"/>
    </sheetView>
  </sheetViews>
  <sheetFormatPr defaultRowHeight="14.4" x14ac:dyDescent="0.3"/>
  <cols>
    <col min="1" max="1" width="13.6640625" customWidth="1"/>
    <col min="3" max="3" width="12.88671875" customWidth="1"/>
  </cols>
  <sheetData>
    <row r="3" spans="1:6" ht="15.6" x14ac:dyDescent="0.3">
      <c r="A3" s="46" t="s">
        <v>50</v>
      </c>
      <c r="B3" s="46"/>
      <c r="C3" s="46"/>
    </row>
    <row r="4" spans="1:6" x14ac:dyDescent="0.3">
      <c r="A4" s="44" t="s">
        <v>51</v>
      </c>
      <c r="B4" s="45" t="s">
        <v>52</v>
      </c>
      <c r="C4" s="45"/>
      <c r="D4" s="45"/>
      <c r="E4" s="45"/>
      <c r="F4" s="45"/>
    </row>
    <row r="5" spans="1:6" x14ac:dyDescent="0.3">
      <c r="A5" s="44" t="s">
        <v>53</v>
      </c>
      <c r="B5" s="45" t="s">
        <v>56</v>
      </c>
      <c r="C5" s="45"/>
      <c r="D5" s="45"/>
      <c r="E5" s="45"/>
      <c r="F5" s="45"/>
    </row>
    <row r="6" spans="1:6" x14ac:dyDescent="0.3">
      <c r="A6" s="44" t="s">
        <v>54</v>
      </c>
      <c r="B6" s="45" t="s">
        <v>55</v>
      </c>
      <c r="C6" s="45"/>
      <c r="D6" s="45"/>
      <c r="E6" s="45"/>
      <c r="F6" s="4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U51"/>
  <sheetViews>
    <sheetView showGridLines="0" workbookViewId="0">
      <selection activeCell="F11" sqref="F11"/>
    </sheetView>
  </sheetViews>
  <sheetFormatPr defaultRowHeight="14.4" x14ac:dyDescent="0.3"/>
  <cols>
    <col min="1" max="1" width="10" customWidth="1"/>
    <col min="3" max="3" width="21.33203125" customWidth="1"/>
    <col min="6" max="6" width="9.6640625" bestFit="1" customWidth="1"/>
    <col min="14" max="14" width="9.109375" customWidth="1"/>
    <col min="15" max="17" width="8.5546875" style="16" customWidth="1"/>
    <col min="18" max="32" width="8.5546875" customWidth="1"/>
  </cols>
  <sheetData>
    <row r="1" spans="2:17" ht="15" thickBot="1" x14ac:dyDescent="0.35">
      <c r="O1"/>
      <c r="P1"/>
      <c r="Q1"/>
    </row>
    <row r="2" spans="2:17" ht="20.25" customHeight="1" thickTop="1" thickBot="1" x14ac:dyDescent="0.4">
      <c r="B2" s="103" t="s">
        <v>32</v>
      </c>
      <c r="C2" s="104"/>
      <c r="D2" s="104"/>
      <c r="E2" s="104"/>
      <c r="F2" s="27">
        <v>0.27039999999999997</v>
      </c>
      <c r="G2" s="1"/>
      <c r="H2" s="83" t="s">
        <v>29</v>
      </c>
      <c r="I2" s="84"/>
      <c r="J2" s="84"/>
      <c r="K2" s="84"/>
      <c r="L2" s="85"/>
      <c r="O2"/>
      <c r="P2"/>
      <c r="Q2"/>
    </row>
    <row r="3" spans="2:17" ht="15.6" thickTop="1" thickBot="1" x14ac:dyDescent="0.35">
      <c r="B3" s="1"/>
      <c r="C3" s="1"/>
      <c r="D3" s="1"/>
      <c r="E3" s="1"/>
      <c r="F3" s="1"/>
      <c r="G3" s="1"/>
      <c r="H3" s="86" t="s">
        <v>49</v>
      </c>
      <c r="I3" s="87"/>
      <c r="J3" s="87"/>
      <c r="K3" s="87"/>
      <c r="L3" s="88"/>
      <c r="O3"/>
      <c r="P3"/>
      <c r="Q3"/>
    </row>
    <row r="4" spans="2:17" ht="15.6" thickTop="1" thickBot="1" x14ac:dyDescent="0.35">
      <c r="B4" s="83" t="s">
        <v>5</v>
      </c>
      <c r="C4" s="84"/>
      <c r="D4" s="84"/>
      <c r="E4" s="84"/>
      <c r="F4" s="85"/>
      <c r="G4" s="1"/>
      <c r="H4" s="86"/>
      <c r="I4" s="87"/>
      <c r="J4" s="87"/>
      <c r="K4" s="87"/>
      <c r="L4" s="88"/>
      <c r="O4"/>
      <c r="P4"/>
      <c r="Q4"/>
    </row>
    <row r="5" spans="2:17" ht="15" thickBot="1" x14ac:dyDescent="0.35">
      <c r="B5" s="92" t="s">
        <v>18</v>
      </c>
      <c r="C5" s="93"/>
      <c r="D5" s="93"/>
      <c r="E5" s="93"/>
      <c r="F5" s="28">
        <v>5.5E-2</v>
      </c>
      <c r="G5" s="1"/>
      <c r="H5" s="86"/>
      <c r="I5" s="87"/>
      <c r="J5" s="87"/>
      <c r="K5" s="87"/>
      <c r="L5" s="88"/>
      <c r="O5"/>
      <c r="P5"/>
      <c r="Q5"/>
    </row>
    <row r="6" spans="2:17" ht="15" thickBot="1" x14ac:dyDescent="0.35">
      <c r="B6" s="92" t="s">
        <v>7</v>
      </c>
      <c r="C6" s="93"/>
      <c r="D6" s="93"/>
      <c r="E6" s="93"/>
      <c r="F6" s="28">
        <v>0.01</v>
      </c>
      <c r="G6" s="1"/>
      <c r="H6" s="86"/>
      <c r="I6" s="87"/>
      <c r="J6" s="87"/>
      <c r="K6" s="87"/>
      <c r="L6" s="88"/>
      <c r="O6"/>
      <c r="P6"/>
      <c r="Q6"/>
    </row>
    <row r="7" spans="2:17" ht="15" thickBot="1" x14ac:dyDescent="0.35">
      <c r="B7" s="92" t="s">
        <v>9</v>
      </c>
      <c r="C7" s="93"/>
      <c r="D7" s="93"/>
      <c r="E7" s="93"/>
      <c r="F7" s="28">
        <v>1.2699999999999999E-2</v>
      </c>
      <c r="G7" s="1"/>
      <c r="H7" s="86"/>
      <c r="I7" s="87"/>
      <c r="J7" s="87"/>
      <c r="K7" s="87"/>
      <c r="L7" s="88"/>
      <c r="O7"/>
      <c r="P7"/>
      <c r="Q7"/>
    </row>
    <row r="8" spans="2:17" ht="15" thickBot="1" x14ac:dyDescent="0.35">
      <c r="B8" s="92" t="s">
        <v>14</v>
      </c>
      <c r="C8" s="93"/>
      <c r="D8" s="93"/>
      <c r="E8" s="93"/>
      <c r="F8" s="28">
        <v>1.0500000000000001E-2</v>
      </c>
      <c r="G8" s="1"/>
      <c r="H8" s="89"/>
      <c r="I8" s="90"/>
      <c r="J8" s="90"/>
      <c r="K8" s="90"/>
      <c r="L8" s="91"/>
      <c r="O8"/>
      <c r="P8"/>
      <c r="Q8"/>
    </row>
    <row r="9" spans="2:17" ht="15" thickBot="1" x14ac:dyDescent="0.35">
      <c r="B9" s="92" t="s">
        <v>19</v>
      </c>
      <c r="C9" s="93"/>
      <c r="D9" s="93"/>
      <c r="E9" s="93"/>
      <c r="F9" s="28">
        <v>7.4999999999999997E-2</v>
      </c>
      <c r="G9" s="1"/>
      <c r="H9" s="16"/>
      <c r="I9" s="16"/>
      <c r="J9" s="16"/>
      <c r="O9"/>
      <c r="P9"/>
      <c r="Q9"/>
    </row>
    <row r="10" spans="2:17" ht="15" thickBot="1" x14ac:dyDescent="0.35">
      <c r="B10" s="105" t="s">
        <v>20</v>
      </c>
      <c r="C10" s="106"/>
      <c r="D10" s="106"/>
      <c r="E10" s="106"/>
      <c r="F10" s="29">
        <v>7.85E-2</v>
      </c>
      <c r="G10" s="1"/>
      <c r="O10"/>
      <c r="P10"/>
      <c r="Q10"/>
    </row>
    <row r="11" spans="2:17" ht="16.5" customHeight="1" thickTop="1" x14ac:dyDescent="0.3">
      <c r="O11"/>
      <c r="P11"/>
      <c r="Q11"/>
    </row>
    <row r="12" spans="2:17" ht="15.75" customHeight="1" thickBot="1" x14ac:dyDescent="0.35">
      <c r="O12"/>
      <c r="P12"/>
      <c r="Q12"/>
    </row>
    <row r="13" spans="2:17" ht="15.6" thickTop="1" thickBot="1" x14ac:dyDescent="0.35">
      <c r="B13" s="94" t="s">
        <v>0</v>
      </c>
      <c r="C13" s="97" t="s">
        <v>39</v>
      </c>
      <c r="D13" s="98"/>
      <c r="O13"/>
      <c r="P13"/>
      <c r="Q13"/>
    </row>
    <row r="14" spans="2:17" ht="15.6" thickTop="1" thickBot="1" x14ac:dyDescent="0.35">
      <c r="B14" s="95"/>
      <c r="C14" s="99" t="s">
        <v>40</v>
      </c>
      <c r="D14" s="100"/>
      <c r="O14"/>
      <c r="P14"/>
      <c r="Q14"/>
    </row>
    <row r="15" spans="2:17" ht="15.6" thickTop="1" thickBot="1" x14ac:dyDescent="0.35">
      <c r="B15" s="96"/>
      <c r="C15" s="101" t="s">
        <v>1</v>
      </c>
      <c r="D15" s="102"/>
      <c r="O15"/>
      <c r="P15"/>
      <c r="Q15"/>
    </row>
    <row r="16" spans="2:17" ht="15" thickTop="1" x14ac:dyDescent="0.3"/>
    <row r="17" spans="15:21" x14ac:dyDescent="0.3">
      <c r="O17"/>
      <c r="P17"/>
      <c r="Q17"/>
    </row>
    <row r="18" spans="15:21" ht="30" customHeight="1" x14ac:dyDescent="0.3">
      <c r="O18"/>
      <c r="P18"/>
      <c r="Q18"/>
    </row>
    <row r="19" spans="15:21" ht="30" customHeight="1" x14ac:dyDescent="0.3">
      <c r="O19"/>
      <c r="P19"/>
      <c r="Q19"/>
    </row>
    <row r="20" spans="15:21" ht="37.5" customHeight="1" x14ac:dyDescent="0.3">
      <c r="O20"/>
      <c r="P20"/>
      <c r="Q20"/>
    </row>
    <row r="21" spans="15:21" ht="37.5" customHeight="1" x14ac:dyDescent="0.3">
      <c r="O21"/>
      <c r="P21"/>
      <c r="Q21"/>
    </row>
    <row r="22" spans="15:21" ht="37.5" customHeight="1" x14ac:dyDescent="0.3">
      <c r="O22"/>
      <c r="P22"/>
      <c r="Q22"/>
    </row>
    <row r="23" spans="15:21" ht="37.5" customHeight="1" x14ac:dyDescent="0.3">
      <c r="O23"/>
      <c r="P23"/>
      <c r="Q23"/>
    </row>
    <row r="24" spans="15:21" ht="37.5" customHeight="1" x14ac:dyDescent="0.3">
      <c r="O24"/>
      <c r="P24"/>
      <c r="Q24"/>
    </row>
    <row r="25" spans="15:21" ht="37.5" customHeight="1" x14ac:dyDescent="0.3">
      <c r="O25"/>
      <c r="P25"/>
      <c r="Q25"/>
    </row>
    <row r="26" spans="15:21" x14ac:dyDescent="0.3">
      <c r="O26"/>
      <c r="P26"/>
      <c r="Q26"/>
    </row>
    <row r="27" spans="15:21" x14ac:dyDescent="0.3">
      <c r="O27"/>
      <c r="P27"/>
      <c r="Q27"/>
    </row>
    <row r="28" spans="15:21" x14ac:dyDescent="0.3">
      <c r="O28"/>
      <c r="P28"/>
      <c r="Q28"/>
    </row>
    <row r="29" spans="15:21" x14ac:dyDescent="0.3">
      <c r="O29"/>
      <c r="P29"/>
      <c r="Q29"/>
      <c r="U29" s="17"/>
    </row>
    <row r="30" spans="15:21" x14ac:dyDescent="0.3">
      <c r="O30"/>
      <c r="P30"/>
      <c r="Q30"/>
      <c r="U30" s="17"/>
    </row>
    <row r="31" spans="15:21" x14ac:dyDescent="0.3">
      <c r="O31"/>
      <c r="P31"/>
      <c r="Q31"/>
      <c r="U31" s="17"/>
    </row>
    <row r="32" spans="15:21" x14ac:dyDescent="0.3">
      <c r="O32"/>
      <c r="P32"/>
      <c r="Q32"/>
    </row>
    <row r="33" customFormat="1" x14ac:dyDescent="0.3"/>
    <row r="34" customFormat="1" x14ac:dyDescent="0.3"/>
    <row r="35" customFormat="1" x14ac:dyDescent="0.3"/>
    <row r="36" customFormat="1" x14ac:dyDescent="0.3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customFormat="1" x14ac:dyDescent="0.3"/>
    <row r="50" customFormat="1" x14ac:dyDescent="0.3"/>
    <row r="51" customFormat="1" x14ac:dyDescent="0.3"/>
  </sheetData>
  <mergeCells count="14">
    <mergeCell ref="B13:B15"/>
    <mergeCell ref="C13:D13"/>
    <mergeCell ref="C14:D14"/>
    <mergeCell ref="C15:D15"/>
    <mergeCell ref="B2:E2"/>
    <mergeCell ref="B9:E9"/>
    <mergeCell ref="B10:E10"/>
    <mergeCell ref="H2:L2"/>
    <mergeCell ref="H3:L8"/>
    <mergeCell ref="B4:F4"/>
    <mergeCell ref="B6:E6"/>
    <mergeCell ref="B7:E7"/>
    <mergeCell ref="B8:E8"/>
    <mergeCell ref="B5:E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B27"/>
  <sheetViews>
    <sheetView workbookViewId="0"/>
  </sheetViews>
  <sheetFormatPr defaultColWidth="9.109375" defaultRowHeight="14.4" x14ac:dyDescent="0.3"/>
  <cols>
    <col min="1" max="1" width="10" style="1" customWidth="1"/>
    <col min="2" max="2" width="99.44140625" style="1" bestFit="1" customWidth="1"/>
    <col min="3" max="16384" width="9.109375" style="1"/>
  </cols>
  <sheetData>
    <row r="1" spans="2:2" ht="15" thickBot="1" x14ac:dyDescent="0.35"/>
    <row r="2" spans="2:2" ht="16.8" thickTop="1" thickBot="1" x14ac:dyDescent="0.35">
      <c r="B2" s="32" t="s">
        <v>40</v>
      </c>
    </row>
    <row r="3" spans="2:2" ht="15.6" thickTop="1" thickBot="1" x14ac:dyDescent="0.35"/>
    <row r="4" spans="2:2" ht="37.5" customHeight="1" thickTop="1" thickBot="1" x14ac:dyDescent="0.35">
      <c r="B4" s="33" t="s">
        <v>48</v>
      </c>
    </row>
    <row r="5" spans="2:2" ht="15" customHeight="1" thickTop="1" x14ac:dyDescent="0.3"/>
    <row r="6" spans="2:2" ht="15" customHeight="1" x14ac:dyDescent="0.3"/>
    <row r="7" spans="2:2" ht="15" customHeight="1" x14ac:dyDescent="0.3"/>
    <row r="8" spans="2:2" ht="15" customHeight="1" x14ac:dyDescent="0.3"/>
    <row r="9" spans="2:2" ht="15" customHeight="1" x14ac:dyDescent="0.3"/>
    <row r="10" spans="2:2" ht="15" customHeight="1" x14ac:dyDescent="0.3"/>
    <row r="11" spans="2:2" ht="15" customHeight="1" x14ac:dyDescent="0.3"/>
    <row r="12" spans="2:2" ht="15" customHeight="1" x14ac:dyDescent="0.3"/>
    <row r="13" spans="2:2" ht="15" customHeight="1" x14ac:dyDescent="0.3"/>
    <row r="14" spans="2:2" ht="15" customHeight="1" x14ac:dyDescent="0.3"/>
    <row r="15" spans="2:2" ht="15" customHeight="1" x14ac:dyDescent="0.3"/>
    <row r="16" spans="2:2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.75" customHeight="1" x14ac:dyDescent="0.3"/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27"/>
  <sheetViews>
    <sheetView workbookViewId="0"/>
  </sheetViews>
  <sheetFormatPr defaultColWidth="9.109375" defaultRowHeight="14.4" x14ac:dyDescent="0.3"/>
  <cols>
    <col min="1" max="1" width="10" style="1" customWidth="1"/>
    <col min="2" max="2" width="99.44140625" style="1" bestFit="1" customWidth="1"/>
    <col min="3" max="16384" width="9.109375" style="1"/>
  </cols>
  <sheetData>
    <row r="1" spans="2:2" ht="15" thickBot="1" x14ac:dyDescent="0.35"/>
    <row r="2" spans="2:2" ht="16.8" thickTop="1" thickBot="1" x14ac:dyDescent="0.35">
      <c r="B2" s="32" t="s">
        <v>40</v>
      </c>
    </row>
    <row r="3" spans="2:2" ht="15.6" thickTop="1" thickBot="1" x14ac:dyDescent="0.35"/>
    <row r="4" spans="2:2" ht="30.75" customHeight="1" thickTop="1" thickBot="1" x14ac:dyDescent="0.35">
      <c r="B4" s="33" t="s">
        <v>47</v>
      </c>
    </row>
    <row r="5" spans="2:2" ht="15" customHeight="1" thickTop="1" x14ac:dyDescent="0.3"/>
    <row r="6" spans="2:2" ht="15" customHeight="1" x14ac:dyDescent="0.3"/>
    <row r="7" spans="2:2" ht="15" customHeight="1" x14ac:dyDescent="0.3"/>
    <row r="8" spans="2:2" ht="15" customHeight="1" x14ac:dyDescent="0.3"/>
    <row r="9" spans="2:2" ht="15" customHeight="1" x14ac:dyDescent="0.3"/>
    <row r="10" spans="2:2" ht="15" customHeight="1" x14ac:dyDescent="0.3"/>
    <row r="11" spans="2:2" ht="15" customHeight="1" x14ac:dyDescent="0.3"/>
    <row r="12" spans="2:2" ht="15" customHeight="1" x14ac:dyDescent="0.3"/>
    <row r="13" spans="2:2" ht="15" customHeight="1" x14ac:dyDescent="0.3"/>
    <row r="14" spans="2:2" ht="15" customHeight="1" x14ac:dyDescent="0.3"/>
    <row r="15" spans="2:2" ht="15" customHeight="1" x14ac:dyDescent="0.3"/>
    <row r="16" spans="2:2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.75" customHeight="1" x14ac:dyDescent="0.3"/>
  </sheetData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B27"/>
  <sheetViews>
    <sheetView workbookViewId="0"/>
  </sheetViews>
  <sheetFormatPr defaultColWidth="9.109375" defaultRowHeight="14.4" x14ac:dyDescent="0.3"/>
  <cols>
    <col min="1" max="1" width="10" style="1" customWidth="1"/>
    <col min="2" max="2" width="99.44140625" style="1" bestFit="1" customWidth="1"/>
    <col min="3" max="16384" width="9.109375" style="1"/>
  </cols>
  <sheetData>
    <row r="1" spans="2:2" ht="15" thickBot="1" x14ac:dyDescent="0.35"/>
    <row r="2" spans="2:2" ht="16.8" thickTop="1" thickBot="1" x14ac:dyDescent="0.35">
      <c r="B2" s="32" t="s">
        <v>40</v>
      </c>
    </row>
    <row r="3" spans="2:2" ht="15.6" thickTop="1" thickBot="1" x14ac:dyDescent="0.35"/>
    <row r="4" spans="2:2" ht="30.75" customHeight="1" thickTop="1" thickBot="1" x14ac:dyDescent="0.35">
      <c r="B4" s="33" t="s">
        <v>46</v>
      </c>
    </row>
    <row r="5" spans="2:2" ht="15" customHeight="1" thickTop="1" x14ac:dyDescent="0.3"/>
    <row r="6" spans="2:2" ht="15" customHeight="1" x14ac:dyDescent="0.3"/>
    <row r="7" spans="2:2" ht="15" customHeight="1" x14ac:dyDescent="0.3"/>
    <row r="8" spans="2:2" ht="15" customHeight="1" x14ac:dyDescent="0.3"/>
    <row r="9" spans="2:2" ht="15" customHeight="1" x14ac:dyDescent="0.3"/>
    <row r="10" spans="2:2" ht="15" customHeight="1" x14ac:dyDescent="0.3"/>
    <row r="11" spans="2:2" ht="15" customHeight="1" x14ac:dyDescent="0.3"/>
    <row r="12" spans="2:2" ht="15" customHeight="1" x14ac:dyDescent="0.3"/>
    <row r="13" spans="2:2" ht="15" customHeight="1" x14ac:dyDescent="0.3"/>
    <row r="14" spans="2:2" ht="15" customHeight="1" x14ac:dyDescent="0.3"/>
    <row r="15" spans="2:2" ht="15" customHeight="1" x14ac:dyDescent="0.3"/>
    <row r="16" spans="2:2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.75" customHeight="1" x14ac:dyDescent="0.3"/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Planilha Orçamentária</vt:lpstr>
      <vt:lpstr>Orientações</vt:lpstr>
      <vt:lpstr>Detalhamento do BDI</vt:lpstr>
      <vt:lpstr>Composições Próprias</vt:lpstr>
      <vt:lpstr>Cotações</vt:lpstr>
      <vt:lpstr>Memórias de Cálculo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Gustavo Gomes Silva</cp:lastModifiedBy>
  <dcterms:created xsi:type="dcterms:W3CDTF">2022-07-05T20:48:01Z</dcterms:created>
  <dcterms:modified xsi:type="dcterms:W3CDTF">2026-06-02T11:00:49Z</dcterms:modified>
</cp:coreProperties>
</file>