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AREAÇU\PROJETOS 2024\CALÇAMENTO 500 MIL CAIXA\LICITAÇÃO 2026\"/>
    </mc:Choice>
  </mc:AlternateContent>
  <xr:revisionPtr revIDLastSave="0" documentId="13_ncr:1_{0B00E239-2FB6-4F3C-89F3-B5F6272E7D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</sheets>
  <definedNames>
    <definedName name="_xlnm.Print_Area" localSheetId="0">'Table 1'!$A$1:$L$108</definedName>
  </definedNames>
  <calcPr calcId="191029"/>
</workbook>
</file>

<file path=xl/calcChain.xml><?xml version="1.0" encoding="utf-8"?>
<calcChain xmlns="http://schemas.openxmlformats.org/spreadsheetml/2006/main">
  <c r="K15" i="1" l="1"/>
  <c r="K20" i="1"/>
  <c r="K35" i="1"/>
  <c r="K40" i="1"/>
  <c r="K45" i="1"/>
  <c r="K53" i="1"/>
  <c r="K56" i="1"/>
  <c r="K71" i="1"/>
  <c r="K75" i="1"/>
  <c r="K81" i="1"/>
  <c r="K84" i="1"/>
  <c r="K90" i="1"/>
  <c r="J94" i="1"/>
  <c r="K94" i="1" s="1"/>
  <c r="J93" i="1"/>
  <c r="K93" i="1" s="1"/>
  <c r="J92" i="1"/>
  <c r="K92" i="1" s="1"/>
  <c r="J91" i="1"/>
  <c r="K91" i="1" s="1"/>
  <c r="J89" i="1"/>
  <c r="K89" i="1" s="1"/>
  <c r="J88" i="1"/>
  <c r="K88" i="1" s="1"/>
  <c r="J87" i="1"/>
  <c r="K87" i="1" s="1"/>
  <c r="J86" i="1"/>
  <c r="K86" i="1" s="1"/>
  <c r="J85" i="1"/>
  <c r="K85" i="1" s="1"/>
  <c r="K83" i="1"/>
  <c r="J83" i="1"/>
  <c r="J82" i="1"/>
  <c r="K82" i="1" s="1"/>
  <c r="J80" i="1"/>
  <c r="K80" i="1" s="1"/>
  <c r="J79" i="1"/>
  <c r="K79" i="1" s="1"/>
  <c r="J78" i="1"/>
  <c r="K78" i="1" s="1"/>
  <c r="J77" i="1"/>
  <c r="K77" i="1" s="1"/>
  <c r="J76" i="1"/>
  <c r="K76" i="1" s="1"/>
  <c r="J74" i="1"/>
  <c r="K74" i="1" s="1"/>
  <c r="J73" i="1"/>
  <c r="K73" i="1" s="1"/>
  <c r="J72" i="1"/>
  <c r="K72" i="1" s="1"/>
  <c r="J70" i="1"/>
  <c r="K70" i="1" s="1"/>
  <c r="J68" i="1"/>
  <c r="K68" i="1" s="1"/>
  <c r="J67" i="1"/>
  <c r="K67" i="1" s="1"/>
  <c r="J66" i="1"/>
  <c r="K66" i="1" s="1"/>
  <c r="J65" i="1"/>
  <c r="K65" i="1" s="1"/>
  <c r="J64" i="1"/>
  <c r="K64" i="1" s="1"/>
  <c r="J63" i="1"/>
  <c r="K63" i="1" s="1"/>
  <c r="J62" i="1"/>
  <c r="K62" i="1" s="1"/>
  <c r="J61" i="1"/>
  <c r="K61" i="1" s="1"/>
  <c r="J60" i="1"/>
  <c r="K60" i="1" s="1"/>
  <c r="J59" i="1"/>
  <c r="K59" i="1" s="1"/>
  <c r="J58" i="1"/>
  <c r="K58" i="1" s="1"/>
  <c r="J57" i="1"/>
  <c r="K57" i="1" s="1"/>
  <c r="J55" i="1"/>
  <c r="K55" i="1" s="1"/>
  <c r="J52" i="1"/>
  <c r="K52" i="1" s="1"/>
  <c r="J51" i="1"/>
  <c r="K51" i="1" s="1"/>
  <c r="J50" i="1"/>
  <c r="K50" i="1" s="1"/>
  <c r="J49" i="1"/>
  <c r="K49" i="1" s="1"/>
  <c r="J48" i="1"/>
  <c r="K48" i="1" s="1"/>
  <c r="J47" i="1"/>
  <c r="K47" i="1" s="1"/>
  <c r="J46" i="1"/>
  <c r="K46" i="1" s="1"/>
  <c r="J44" i="1"/>
  <c r="K44" i="1" s="1"/>
  <c r="J43" i="1"/>
  <c r="K43" i="1" s="1"/>
  <c r="J42" i="1"/>
  <c r="K42" i="1" s="1"/>
  <c r="J41" i="1"/>
  <c r="K41" i="1" s="1"/>
  <c r="K39" i="1"/>
  <c r="J39" i="1"/>
  <c r="J38" i="1"/>
  <c r="K38" i="1" s="1"/>
  <c r="J37" i="1"/>
  <c r="K37" i="1" s="1"/>
  <c r="J36" i="1"/>
  <c r="K36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19" i="1"/>
  <c r="K19" i="1" s="1"/>
  <c r="J18" i="1"/>
  <c r="K18" i="1" s="1"/>
  <c r="J17" i="1"/>
  <c r="K17" i="1" s="1"/>
  <c r="J16" i="1"/>
  <c r="K16" i="1" s="1"/>
  <c r="K14" i="1"/>
  <c r="J14" i="1"/>
</calcChain>
</file>

<file path=xl/sharedStrings.xml><?xml version="1.0" encoding="utf-8"?>
<sst xmlns="http://schemas.openxmlformats.org/spreadsheetml/2006/main" count="1007" uniqueCount="218">
  <si>
    <r>
      <rPr>
        <sz val="6.5"/>
        <rFont val="Arial MT"/>
        <family val="2"/>
      </rPr>
      <t>Grau de Sigilo</t>
    </r>
  </si>
  <si>
    <r>
      <rPr>
        <b/>
        <sz val="6.5"/>
        <rFont val="Arial"/>
        <family val="2"/>
      </rPr>
      <t>#PUBLICO</t>
    </r>
  </si>
  <si>
    <r>
      <rPr>
        <b/>
        <sz val="8"/>
        <rFont val="Arial"/>
        <family val="2"/>
      </rPr>
      <t>PO - PLANILHA ORÇAMENTÁRIA</t>
    </r>
  </si>
  <si>
    <r>
      <rPr>
        <sz val="8"/>
        <rFont val="Arial MT"/>
        <family val="2"/>
      </rPr>
      <t>Orçamento Base para Licitação - OGU</t>
    </r>
  </si>
  <si>
    <r>
      <rPr>
        <b/>
        <sz val="6.5"/>
        <rFont val="Arial"/>
        <family val="2"/>
      </rPr>
      <t>Nº OPERAÇÃO</t>
    </r>
  </si>
  <si>
    <r>
      <rPr>
        <b/>
        <sz val="6.5"/>
        <rFont val="Arial"/>
        <family val="2"/>
      </rPr>
      <t>Nº SICONV</t>
    </r>
  </si>
  <si>
    <r>
      <rPr>
        <b/>
        <sz val="6.5"/>
        <rFont val="Arial"/>
        <family val="2"/>
      </rPr>
      <t>PROPONENTE / TOMADOR</t>
    </r>
  </si>
  <si>
    <r>
      <rPr>
        <b/>
        <sz val="6.5"/>
        <rFont val="Arial"/>
        <family val="2"/>
      </rPr>
      <t>APELIDO DO EMPREENDIMENTO</t>
    </r>
  </si>
  <si>
    <r>
      <rPr>
        <sz val="6.5"/>
        <rFont val="Arial MT"/>
        <family val="2"/>
      </rPr>
      <t>1088723-42/2023 946055</t>
    </r>
  </si>
  <si>
    <r>
      <rPr>
        <sz val="6.5"/>
        <rFont val="Arial MT"/>
        <family val="2"/>
      </rPr>
      <t>050930/2023</t>
    </r>
  </si>
  <si>
    <r>
      <rPr>
        <sz val="6.5"/>
        <rFont val="Arial MT"/>
        <family val="2"/>
      </rPr>
      <t>PREFEITURA MUNICIPAL DE CAREAÇU</t>
    </r>
  </si>
  <si>
    <r>
      <rPr>
        <sz val="6.5"/>
        <rFont val="Arial MT"/>
        <family val="2"/>
      </rPr>
      <t>PAVMENTAÇÃO RUA DA BALSA E AV. MINAS GERAIS</t>
    </r>
  </si>
  <si>
    <r>
      <rPr>
        <b/>
        <sz val="6.5"/>
        <rFont val="Arial"/>
        <family val="2"/>
      </rPr>
      <t>LOCALIDADE SINAPI</t>
    </r>
  </si>
  <si>
    <r>
      <rPr>
        <b/>
        <sz val="6.5"/>
        <rFont val="Arial"/>
        <family val="2"/>
      </rPr>
      <t>DATA BASE</t>
    </r>
  </si>
  <si>
    <r>
      <rPr>
        <b/>
        <sz val="6.5"/>
        <rFont val="Arial"/>
        <family val="2"/>
      </rPr>
      <t>DESCRIÇÃO DO LOTE</t>
    </r>
  </si>
  <si>
    <r>
      <rPr>
        <b/>
        <sz val="6.5"/>
        <rFont val="Arial"/>
        <family val="2"/>
      </rPr>
      <t>MUNICÍPIO / UF</t>
    </r>
  </si>
  <si>
    <r>
      <rPr>
        <b/>
        <sz val="6.5"/>
        <rFont val="Arial"/>
        <family val="2"/>
      </rPr>
      <t>BDI 1</t>
    </r>
  </si>
  <si>
    <r>
      <rPr>
        <b/>
        <sz val="6.5"/>
        <rFont val="Arial"/>
        <family val="2"/>
      </rPr>
      <t>BDI 2</t>
    </r>
  </si>
  <si>
    <r>
      <rPr>
        <b/>
        <sz val="6.5"/>
        <rFont val="Arial"/>
        <family val="2"/>
      </rPr>
      <t>BDI 3</t>
    </r>
  </si>
  <si>
    <r>
      <rPr>
        <sz val="6.5"/>
        <rFont val="Arial MT"/>
        <family val="2"/>
      </rPr>
      <t>BELO HORIZONTE</t>
    </r>
  </si>
  <si>
    <r>
      <rPr>
        <sz val="6.5"/>
        <rFont val="Arial MT"/>
        <family val="2"/>
      </rPr>
      <t>06-24 (N DES.)</t>
    </r>
  </si>
  <si>
    <r>
      <rPr>
        <sz val="6.5"/>
        <rFont val="Arial MT"/>
        <family val="2"/>
      </rPr>
      <t>PAVIMENTAÇÃO EM VIAS PÚBLICAS NO MUNICÍPIO DE CAREAÇU</t>
    </r>
  </si>
  <si>
    <r>
      <rPr>
        <sz val="6.5"/>
        <rFont val="Arial MT"/>
        <family val="2"/>
      </rPr>
      <t>CAREAÇU/MG</t>
    </r>
  </si>
  <si>
    <r>
      <rPr>
        <sz val="6.5"/>
        <rFont val="Calibri"/>
        <family val="1"/>
      </rPr>
      <t>RECURSO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</si>
  <si>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</si>
  <si>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</si>
  <si>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</si>
  <si>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</si>
  <si>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</si>
  <si>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</si>
  <si>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</si>
  <si>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</si>
  <si>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</si>
  <si>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</si>
  <si>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.5"/>
        <rFont val="Calibri"/>
        <family val="1"/>
      </rPr>
      <t>↓</t>
    </r>
  </si>
  <si>
    <r>
      <rPr>
        <b/>
        <sz val="6.5"/>
        <rFont val="Arial"/>
        <family val="2"/>
      </rPr>
      <t>PAVIMENTAÇÃO EM VIAS PÚBLICAS NO MUNICÍPIO DE CAREAÇU</t>
    </r>
  </si>
  <si>
    <r>
      <rPr>
        <b/>
        <sz val="6.5"/>
        <rFont val="Arial"/>
        <family val="2"/>
      </rPr>
      <t>PAVIMENTAÇÃO EM BLOQUETES RUA DA BALSA</t>
    </r>
  </si>
  <si>
    <r>
      <rPr>
        <b/>
        <sz val="6.5"/>
        <rFont val="Arial"/>
        <family val="2"/>
      </rPr>
      <t>-</t>
    </r>
  </si>
  <si>
    <r>
      <rPr>
        <b/>
        <sz val="6.5"/>
        <rFont val="Arial"/>
        <family val="2"/>
      </rPr>
      <t>1.1.</t>
    </r>
  </si>
  <si>
    <r>
      <rPr>
        <b/>
        <sz val="6.5"/>
        <rFont val="Arial"/>
        <family val="2"/>
      </rPr>
      <t>SERVIÇOS PRELIMINARES</t>
    </r>
  </si>
  <si>
    <r>
      <rPr>
        <sz val="6.5"/>
        <rFont val="Arial MT"/>
        <family val="2"/>
      </rPr>
      <t>1.1.1.</t>
    </r>
  </si>
  <si>
    <r>
      <rPr>
        <sz val="6.5"/>
        <rFont val="Arial MT"/>
        <family val="2"/>
      </rPr>
      <t>SINAPI</t>
    </r>
  </si>
  <si>
    <r>
      <rPr>
        <sz val="6.5"/>
        <rFont val="Arial MT"/>
        <family val="2"/>
      </rPr>
      <t xml:space="preserve">FORNECIMENTO E INSTALAÇÃO DE PLACA DE OBRA COM CHAPA
</t>
    </r>
    <r>
      <rPr>
        <sz val="6.5"/>
        <rFont val="Arial MT"/>
        <family val="2"/>
      </rPr>
      <t>GALVANIZADA E ESTRUTURA DE MADEIRA. AF_03/2022_PS</t>
    </r>
  </si>
  <si>
    <r>
      <rPr>
        <sz val="6.5"/>
        <rFont val="Arial MT"/>
        <family val="2"/>
      </rPr>
      <t>M2</t>
    </r>
  </si>
  <si>
    <r>
      <rPr>
        <sz val="6.5"/>
        <rFont val="Arial MT"/>
        <family val="2"/>
      </rPr>
      <t>BDI 1</t>
    </r>
  </si>
  <si>
    <r>
      <rPr>
        <sz val="6.5"/>
        <rFont val="Calibri"/>
        <family val="1"/>
      </rPr>
      <t>RA</t>
    </r>
  </si>
  <si>
    <r>
      <rPr>
        <b/>
        <sz val="6.5"/>
        <rFont val="Arial"/>
        <family val="2"/>
      </rPr>
      <t>1.2.</t>
    </r>
  </si>
  <si>
    <r>
      <rPr>
        <b/>
        <sz val="6.5"/>
        <rFont val="Arial"/>
        <family val="2"/>
      </rPr>
      <t>MOVIMENTAÇÃO DE TERRA</t>
    </r>
  </si>
  <si>
    <r>
      <rPr>
        <sz val="6.5"/>
        <rFont val="Arial MT"/>
        <family val="2"/>
      </rPr>
      <t>1.2.1.</t>
    </r>
  </si>
  <si>
    <r>
      <rPr>
        <sz val="6.5"/>
        <rFont val="Arial MT"/>
        <family val="2"/>
      </rPr>
      <t xml:space="preserve">EXECUÇÃO E COMPACTAÇÃO DE ATERRO COM SOLO PREDOMINANTEMENTE ARENOSO - EXCLUSIVE SOLO, ESCAVAÇÃO,
</t>
    </r>
    <r>
      <rPr>
        <sz val="6.5"/>
        <rFont val="Arial MT"/>
        <family val="2"/>
      </rPr>
      <t>CARGA E TRANSPORTE. AF_11/2019</t>
    </r>
  </si>
  <si>
    <r>
      <rPr>
        <sz val="6.5"/>
        <rFont val="Arial MT"/>
        <family val="2"/>
      </rPr>
      <t>M3</t>
    </r>
  </si>
  <si>
    <r>
      <rPr>
        <sz val="6.5"/>
        <rFont val="Arial MT"/>
        <family val="2"/>
      </rPr>
      <t>1.2.2.</t>
    </r>
  </si>
  <si>
    <r>
      <rPr>
        <sz val="6.5"/>
        <rFont val="Arial MT"/>
        <family val="2"/>
      </rPr>
      <t xml:space="preserve">CARGA, MANOBRA E DESCARGA DE SOLOS E MATERIAIS GRANULARES EM CAMINHÃO BASCULANTE 14 M³ - CARGA COM PÁ CARREGADEIRA (CAÇAMBA DE 1,7 A 2,8 M³ / 128 HP) E DESCARGA LIVRE (UNIDADE: M3).
</t>
    </r>
    <r>
      <rPr>
        <sz val="6.5"/>
        <rFont val="Arial MT"/>
        <family val="2"/>
      </rPr>
      <t>AF_07/2020</t>
    </r>
  </si>
  <si>
    <r>
      <rPr>
        <sz val="6.5"/>
        <rFont val="Arial MT"/>
        <family val="2"/>
      </rPr>
      <t>1.2.3.</t>
    </r>
  </si>
  <si>
    <r>
      <rPr>
        <sz val="6.5"/>
        <rFont val="Arial MT"/>
        <family val="2"/>
      </rPr>
      <t xml:space="preserve">TRANSPORTE COM CAMINHÃO BASCULANTE DE 14 M³, EM VIA URBANA
</t>
    </r>
    <r>
      <rPr>
        <sz val="6.5"/>
        <rFont val="Arial MT"/>
        <family val="2"/>
      </rPr>
      <t>EM REVESTIMENTO PRIMÁRIO (UNIDADE: M3XKM). AF_07/2020</t>
    </r>
  </si>
  <si>
    <r>
      <rPr>
        <sz val="6.5"/>
        <rFont val="Arial MT"/>
        <family val="2"/>
      </rPr>
      <t>M3XKM</t>
    </r>
  </si>
  <si>
    <r>
      <rPr>
        <sz val="6.5"/>
        <rFont val="Arial MT"/>
        <family val="2"/>
      </rPr>
      <t>1.2.4.</t>
    </r>
  </si>
  <si>
    <r>
      <rPr>
        <sz val="6.5"/>
        <rFont val="Arial MT"/>
        <family val="2"/>
      </rPr>
      <t xml:space="preserve">REGULARIZAÇÃO E COMPACTAÇÃO DE SUBLEITO DE SOLO
</t>
    </r>
    <r>
      <rPr>
        <sz val="6.5"/>
        <rFont val="Arial MT"/>
        <family val="2"/>
      </rPr>
      <t>PREDOMINANTEMENTE ARGILOSO. AF_11/2019</t>
    </r>
  </si>
  <si>
    <r>
      <rPr>
        <b/>
        <sz val="6.5"/>
        <rFont val="Arial"/>
        <family val="2"/>
      </rPr>
      <t>1.3.</t>
    </r>
  </si>
  <si>
    <r>
      <rPr>
        <b/>
        <sz val="6.5"/>
        <rFont val="Arial"/>
        <family val="2"/>
      </rPr>
      <t>DRENAGEM</t>
    </r>
  </si>
  <si>
    <r>
      <rPr>
        <sz val="6.5"/>
        <rFont val="Arial MT"/>
        <family val="2"/>
      </rPr>
      <t>1.3.1.</t>
    </r>
  </si>
  <si>
    <r>
      <rPr>
        <sz val="6.5"/>
        <rFont val="Arial MT"/>
        <family val="2"/>
      </rPr>
      <t>SICRO</t>
    </r>
  </si>
  <si>
    <r>
      <rPr>
        <sz val="6.5"/>
        <rFont val="Arial MT"/>
        <family val="2"/>
      </rPr>
      <t xml:space="preserve">ESCAVAÇÃO MECÂNICA COM RETROESCAVADEIRA EM MATERIAL DE 1ª
</t>
    </r>
    <r>
      <rPr>
        <sz val="6.5"/>
        <rFont val="Arial MT"/>
        <family val="2"/>
      </rPr>
      <t>CATEGORIA</t>
    </r>
  </si>
  <si>
    <r>
      <rPr>
        <sz val="6.5"/>
        <rFont val="Arial MT"/>
        <family val="2"/>
      </rPr>
      <t>M³</t>
    </r>
  </si>
  <si>
    <r>
      <rPr>
        <sz val="6.5"/>
        <rFont val="Arial MT"/>
        <family val="2"/>
      </rPr>
      <t>1.3.2.</t>
    </r>
  </si>
  <si>
    <r>
      <rPr>
        <sz val="6.5"/>
        <rFont val="Arial MT"/>
        <family val="2"/>
      </rPr>
      <t>COMPACTAÇÃO MANUAL COM SOQUETE VIBRATÓRIO</t>
    </r>
  </si>
  <si>
    <r>
      <rPr>
        <sz val="6.5"/>
        <rFont val="Arial MT"/>
        <family val="2"/>
      </rPr>
      <t>M²</t>
    </r>
  </si>
  <si>
    <r>
      <rPr>
        <sz val="6.5"/>
        <rFont val="Arial MT"/>
        <family val="2"/>
      </rPr>
      <t>1.3.3.</t>
    </r>
  </si>
  <si>
    <r>
      <rPr>
        <sz val="6.5"/>
        <rFont val="Arial MT"/>
        <family val="2"/>
      </rPr>
      <t xml:space="preserve">LASTRO DE BRITA COMERCIAL COMPACTADO COM SOQUETE
</t>
    </r>
    <r>
      <rPr>
        <sz val="6.5"/>
        <rFont val="Arial MT"/>
        <family val="2"/>
      </rPr>
      <t>VIBRATÓRIO - ESPALLHAMENTO MANUAL</t>
    </r>
  </si>
  <si>
    <r>
      <rPr>
        <sz val="6.5"/>
        <rFont val="Arial MT"/>
        <family val="2"/>
      </rPr>
      <t>1.3.4.</t>
    </r>
  </si>
  <si>
    <r>
      <rPr>
        <sz val="6.5"/>
        <rFont val="Arial MT"/>
        <family val="2"/>
      </rPr>
      <t>1.3.5.</t>
    </r>
  </si>
  <si>
    <r>
      <rPr>
        <sz val="6.5"/>
        <rFont val="Arial MT"/>
        <family val="2"/>
      </rPr>
      <t xml:space="preserve">TUBO DE CONCRETO PARA REDES COLETORAS DE ÁGUAS PLUVIAIS, DIÂMETRO DE 400 MM, JUNTA RÍGIDA, INSTALADO EM LOCAL COM ALTO NÍVEL DE INTERFERÊNCIAS - FORNECIMENTO E ASSENTAMENTO.
</t>
    </r>
    <r>
      <rPr>
        <sz val="6.5"/>
        <rFont val="Arial MT"/>
        <family val="2"/>
      </rPr>
      <t>AF_03/2024</t>
    </r>
  </si>
  <si>
    <r>
      <rPr>
        <sz val="6.5"/>
        <rFont val="Arial MT"/>
        <family val="2"/>
      </rPr>
      <t>M</t>
    </r>
  </si>
  <si>
    <r>
      <rPr>
        <sz val="6.5"/>
        <rFont val="Arial MT"/>
        <family val="2"/>
      </rPr>
      <t>1.3.6.</t>
    </r>
  </si>
  <si>
    <r>
      <rPr>
        <sz val="6.5"/>
        <rFont val="Arial MT"/>
        <family val="2"/>
      </rPr>
      <t xml:space="preserve">TUBO DE CONCRETO PARA REDES COLETORAS DE ÁGUAS PLUVIAIS, DIÂMETRO DE 600 MM, JUNTA RÍGIDA, INSTALADO EM LOCAL COM ALTO NÍVEL DE INTERFERÊNCIAS - FORNECIMENTO E ASSENTAMENTO.
</t>
    </r>
    <r>
      <rPr>
        <sz val="6.5"/>
        <rFont val="Arial MT"/>
        <family val="2"/>
      </rPr>
      <t>AF_03/2024</t>
    </r>
  </si>
  <si>
    <r>
      <rPr>
        <sz val="6.5"/>
        <rFont val="Arial MT"/>
        <family val="2"/>
      </rPr>
      <t>1.3.7.</t>
    </r>
  </si>
  <si>
    <r>
      <rPr>
        <sz val="6.5"/>
        <rFont val="Arial MT"/>
        <family val="2"/>
      </rPr>
      <t xml:space="preserve">CAIXA PARA BOCA DE LOBO SIMPLES RETANGULAR, EM ALVENARIA COM BLOCOS DE CONCRETO, DIMENSÕES INTERNAS: 0,6X1X1,2 M.
</t>
    </r>
    <r>
      <rPr>
        <sz val="6.5"/>
        <rFont val="Arial MT"/>
        <family val="2"/>
      </rPr>
      <t>AF_12/2020</t>
    </r>
  </si>
  <si>
    <r>
      <rPr>
        <sz val="6.5"/>
        <rFont val="Arial MT"/>
        <family val="2"/>
      </rPr>
      <t>UN</t>
    </r>
  </si>
  <si>
    <r>
      <rPr>
        <sz val="6.5"/>
        <rFont val="Arial MT"/>
        <family val="2"/>
      </rPr>
      <t>1.3.8.</t>
    </r>
  </si>
  <si>
    <r>
      <rPr>
        <sz val="6.5"/>
        <rFont val="Arial MT"/>
        <family val="2"/>
      </rPr>
      <t xml:space="preserve">GRELHA DE FERRO FUNDIDO SIMPLES COM REQUADRO, 300 X 1000 MM, ASSENTADA COM ARGAMASSA 1 : 3 CIMENTO: AREIA - FORNECIMENTO
</t>
    </r>
    <r>
      <rPr>
        <sz val="6.5"/>
        <rFont val="Arial MT"/>
        <family val="2"/>
      </rPr>
      <t>E INSTALAÇÃO. AF_08/2021</t>
    </r>
  </si>
  <si>
    <r>
      <rPr>
        <sz val="6.5"/>
        <rFont val="Arial MT"/>
        <family val="2"/>
      </rPr>
      <t>1.3.9.</t>
    </r>
  </si>
  <si>
    <r>
      <rPr>
        <sz val="6.5"/>
        <rFont val="Arial MT"/>
        <family val="2"/>
      </rPr>
      <t>POÇO DE VISITA - PVI 01 - AREIA E BRITA COMERCIAIS</t>
    </r>
  </si>
  <si>
    <r>
      <rPr>
        <sz val="6.5"/>
        <rFont val="Arial MT"/>
        <family val="2"/>
      </rPr>
      <t>UNIDADE</t>
    </r>
  </si>
  <si>
    <r>
      <rPr>
        <sz val="6.5"/>
        <rFont val="Arial MT"/>
        <family val="2"/>
      </rPr>
      <t>1.3.10.</t>
    </r>
  </si>
  <si>
    <r>
      <rPr>
        <sz val="6.5"/>
        <rFont val="Arial MT"/>
        <family val="2"/>
      </rPr>
      <t>ORSE</t>
    </r>
  </si>
  <si>
    <r>
      <rPr>
        <sz val="6.5"/>
        <rFont val="Arial MT"/>
        <family val="2"/>
      </rPr>
      <t xml:space="preserve">TAMPÃO DE FERRO FUNDIDO ARTICULADO 600MM, 300KG/CM², PARA POÇOS DE VISITAS E CAIXAS DE PASSAGEM (FORNECIMENTO E
</t>
    </r>
    <r>
      <rPr>
        <sz val="6.5"/>
        <rFont val="Arial MT"/>
        <family val="2"/>
      </rPr>
      <t>INSTALAÇÃO)</t>
    </r>
  </si>
  <si>
    <r>
      <rPr>
        <sz val="6.5"/>
        <rFont val="Arial MT"/>
        <family val="2"/>
      </rPr>
      <t>1.3.11.</t>
    </r>
  </si>
  <si>
    <r>
      <rPr>
        <sz val="6.5"/>
        <rFont val="Arial MT"/>
        <family val="2"/>
      </rPr>
      <t>SICOR</t>
    </r>
  </si>
  <si>
    <r>
      <rPr>
        <sz val="6.5"/>
        <rFont val="Arial MT"/>
        <family val="2"/>
      </rPr>
      <t>ED-48540</t>
    </r>
  </si>
  <si>
    <r>
      <rPr>
        <sz val="6.5"/>
        <rFont val="Arial MT"/>
        <family val="2"/>
      </rPr>
      <t>ALA DE REDE TUBULAR DN600</t>
    </r>
  </si>
  <si>
    <r>
      <rPr>
        <sz val="6.5"/>
        <rFont val="Arial MT"/>
        <family val="2"/>
      </rPr>
      <t>1.3.12.</t>
    </r>
  </si>
  <si>
    <r>
      <rPr>
        <sz val="6.5"/>
        <rFont val="Arial MT"/>
        <family val="2"/>
      </rPr>
      <t xml:space="preserve">REATERRO MECANIZADO DE VALA COM MINICARREGADEIRA, COM
</t>
    </r>
    <r>
      <rPr>
        <sz val="6.5"/>
        <rFont val="Arial MT"/>
        <family val="2"/>
      </rPr>
      <t>PLACA VIBRATÓRIA. AF_08/2023</t>
    </r>
  </si>
  <si>
    <r>
      <rPr>
        <sz val="6.5"/>
        <rFont val="Arial MT"/>
        <family val="2"/>
      </rPr>
      <t>1.3.13.</t>
    </r>
  </si>
  <si>
    <r>
      <rPr>
        <sz val="6.5"/>
        <rFont val="Arial MT"/>
        <family val="2"/>
      </rPr>
      <t xml:space="preserve">EXECUÇÃO DE SARJETA DE CONCRETO USINADO, MOLDADA  IN LOCO
</t>
    </r>
    <r>
      <rPr>
        <sz val="6.5"/>
        <rFont val="Arial MT"/>
        <family val="2"/>
      </rPr>
      <t>EM TRECHO RETO, 30 CM BASE X 15 CM ALTURA. AF_01/2024</t>
    </r>
  </si>
  <si>
    <r>
      <rPr>
        <sz val="6.5"/>
        <rFont val="Arial MT"/>
        <family val="2"/>
      </rPr>
      <t>1.3.14.</t>
    </r>
  </si>
  <si>
    <r>
      <rPr>
        <sz val="6.5"/>
        <rFont val="Arial MT"/>
        <family val="2"/>
      </rPr>
      <t xml:space="preserve">EXECUÇÃO DE SARJETA DE CONCRETO USINADO, MOLDADA  IN LOCO
</t>
    </r>
    <r>
      <rPr>
        <sz val="6.5"/>
        <rFont val="Arial MT"/>
        <family val="2"/>
      </rPr>
      <t>EM TRECHO CURVO, 30 CM BASE X 15 CM ALTURA. AF_01/2024</t>
    </r>
  </si>
  <si>
    <r>
      <rPr>
        <b/>
        <sz val="6.5"/>
        <rFont val="Arial"/>
        <family val="2"/>
      </rPr>
      <t>1.4.</t>
    </r>
  </si>
  <si>
    <r>
      <rPr>
        <b/>
        <sz val="6.5"/>
        <rFont val="Arial"/>
        <family val="2"/>
      </rPr>
      <t>OBRAS VIÁRIAS</t>
    </r>
  </si>
  <si>
    <r>
      <rPr>
        <sz val="6.5"/>
        <rFont val="Arial MT"/>
        <family val="2"/>
      </rPr>
      <t>1.4.1.</t>
    </r>
  </si>
  <si>
    <r>
      <rPr>
        <sz val="6.5"/>
        <rFont val="Arial MT"/>
        <family val="2"/>
      </rPr>
      <t xml:space="preserve">ASSENTAMENTO DE GUIA (MEIO-FIO) EM TRECHO RETO, CONFECCIONADA EM CONCRETO PRÉ-FABRICADO, DIMENSÕES 100X15X13X30 CM (COMPRIMENTO X BASE INFERIOR X BASE SUPERIOR
</t>
    </r>
    <r>
      <rPr>
        <sz val="6.5"/>
        <rFont val="Arial MT"/>
        <family val="2"/>
      </rPr>
      <t>X ALTURA). AF_01/2024</t>
    </r>
  </si>
  <si>
    <r>
      <rPr>
        <sz val="6.5"/>
        <rFont val="Arial MT"/>
        <family val="2"/>
      </rPr>
      <t>1.4.2.</t>
    </r>
  </si>
  <si>
    <r>
      <rPr>
        <sz val="6.5"/>
        <rFont val="Arial MT"/>
        <family val="2"/>
      </rPr>
      <t xml:space="preserve">ASSENTAMENTO DE GUIA (MEIO-FIO) EM TRECHO CURVO, CONFECCIONADA EM CONCRETO PRÉ-FABRICADO, DIMENSÕES 100X15X13X30 CM (COMPRIMENTO X BASE INFERIOR X BASE SUPERIOR
</t>
    </r>
    <r>
      <rPr>
        <sz val="6.5"/>
        <rFont val="Arial MT"/>
        <family val="2"/>
      </rPr>
      <t>X ALTURA). AF_01/2024</t>
    </r>
  </si>
  <si>
    <r>
      <rPr>
        <sz val="6.5"/>
        <rFont val="Arial MT"/>
        <family val="2"/>
      </rPr>
      <t>1.4.3.</t>
    </r>
  </si>
  <si>
    <r>
      <rPr>
        <sz val="6.5"/>
        <rFont val="Arial MT"/>
        <family val="2"/>
      </rPr>
      <t xml:space="preserve">EXECUÇÃO DE PAVIMENTO EM PISO INTERTRAVADO, COM BLOCO
</t>
    </r>
    <r>
      <rPr>
        <sz val="6.5"/>
        <rFont val="Arial MT"/>
        <family val="2"/>
      </rPr>
      <t>SEXTAVADO DE 25 X 25 CM, ESPESSURA 8 CM. AF_10/2022</t>
    </r>
  </si>
  <si>
    <r>
      <rPr>
        <sz val="6.5"/>
        <rFont val="Arial MT"/>
        <family val="2"/>
      </rPr>
      <t>1.4.4.</t>
    </r>
  </si>
  <si>
    <r>
      <rPr>
        <sz val="6.5"/>
        <rFont val="Arial MT"/>
        <family val="2"/>
      </rPr>
      <t xml:space="preserve">TRANSPORTE COM CAMINHÃO BASCULANTE DE 10 M³, EM VIA URBANA
</t>
    </r>
    <r>
      <rPr>
        <sz val="6.5"/>
        <rFont val="Arial MT"/>
        <family val="2"/>
      </rPr>
      <t>EM REVESTIMENTO PRIMÁRIO (UNIDADE: M3XKM). AF_07/2020</t>
    </r>
  </si>
  <si>
    <r>
      <rPr>
        <b/>
        <sz val="6.5"/>
        <rFont val="Arial"/>
        <family val="2"/>
      </rPr>
      <t>1.5.</t>
    </r>
  </si>
  <si>
    <r>
      <rPr>
        <b/>
        <sz val="6.5"/>
        <rFont val="Arial"/>
        <family val="2"/>
      </rPr>
      <t>SINALIZAÇÃO VIÁRIA</t>
    </r>
  </si>
  <si>
    <r>
      <rPr>
        <sz val="6.5"/>
        <rFont val="Arial MT"/>
        <family val="2"/>
      </rPr>
      <t>1.5.1.</t>
    </r>
  </si>
  <si>
    <r>
      <rPr>
        <sz val="6.5"/>
        <rFont val="Arial MT"/>
        <family val="2"/>
      </rPr>
      <t xml:space="preserve">SUPORTE PARA PLACA DE SINALIZAÇÃO D4E LEI TRATADA 8 x 8 cm, 3M-
</t>
    </r>
    <r>
      <rPr>
        <sz val="6.5"/>
        <rFont val="Arial MT"/>
        <family val="2"/>
      </rPr>
      <t>FORNECIMENTO E INSTALAÇÃO</t>
    </r>
  </si>
  <si>
    <r>
      <rPr>
        <sz val="6.5"/>
        <rFont val="Arial MT"/>
        <family val="2"/>
      </rPr>
      <t>1.5.2.</t>
    </r>
  </si>
  <si>
    <r>
      <rPr>
        <sz val="6.5"/>
        <rFont val="Arial MT"/>
        <family val="2"/>
      </rPr>
      <t xml:space="preserve">PLACA DE ADVERTÊNCIA EM AÇO, LADO 0,60, PELÍCULA RETRORREFLETIVA, TIPO I=SI, FORNECIMENTO E IMPLANTAÇÃO (
</t>
    </r>
    <r>
      <rPr>
        <sz val="6.5"/>
        <rFont val="Arial MT"/>
        <family val="2"/>
      </rPr>
      <t>PLACA A22 E A32b)</t>
    </r>
  </si>
  <si>
    <r>
      <rPr>
        <sz val="6.5"/>
        <rFont val="Arial MT"/>
        <family val="2"/>
      </rPr>
      <t>1.5.3.</t>
    </r>
  </si>
  <si>
    <r>
      <rPr>
        <sz val="6.5"/>
        <rFont val="Arial MT"/>
        <family val="2"/>
      </rPr>
      <t xml:space="preserve">PLACA 20X35CM EM CHAPA ESMALTADA PARA IDENTIFICAÇÃO DE
</t>
    </r>
    <r>
      <rPr>
        <sz val="6.5"/>
        <rFont val="Arial MT"/>
        <family val="2"/>
      </rPr>
      <t>LOGRADOURO</t>
    </r>
  </si>
  <si>
    <r>
      <rPr>
        <sz val="6.5"/>
        <rFont val="Arial MT"/>
        <family val="2"/>
      </rPr>
      <t>1.5.4.</t>
    </r>
  </si>
  <si>
    <r>
      <rPr>
        <sz val="6.5"/>
        <rFont val="Arial MT"/>
        <family val="2"/>
      </rPr>
      <t xml:space="preserve">PINTURA DE FAIXA DE PEDESTRE OU ZEBRADA TINTA RETRORREFLETIVA A BASE DE RESINA ACRÍLICA COM MICROESFERAS
</t>
    </r>
    <r>
      <rPr>
        <sz val="6.5"/>
        <rFont val="Arial MT"/>
        <family val="2"/>
      </rPr>
      <t>DE VIDRO, E = 30 CM, APLICAÇÃO MANUAL. AF_05/2021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</si>
  <si>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</si>
  <si>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ACESSIBILIDADE</t>
    </r>
  </si>
  <si>
    <r>
      <rPr>
        <sz val="6.5"/>
        <rFont val="Arial MT"/>
        <family val="2"/>
      </rPr>
      <t>1.6.1.</t>
    </r>
  </si>
  <si>
    <r>
      <rPr>
        <sz val="6.5"/>
        <rFont val="Arial MT"/>
        <family val="2"/>
      </rPr>
      <t xml:space="preserve">EXECUÇÃO DE PASSEIO (CALÇADA) OU PISO DE CONCRETO COM
</t>
    </r>
    <r>
      <rPr>
        <sz val="6.5"/>
        <rFont val="Arial MT"/>
        <family val="2"/>
      </rPr>
      <t>CONCRETO MOLDADO IN LOCO, FEITO EM OBRA, ACABAMENTO CONVENCIONAL, ESPESSURA 6 CM, ARMADO. AF_08/2022</t>
    </r>
  </si>
  <si>
    <r>
      <rPr>
        <sz val="6.5"/>
        <rFont val="Arial MT"/>
        <family val="2"/>
      </rPr>
      <t>1.6.2.</t>
    </r>
  </si>
  <si>
    <r>
      <rPr>
        <sz val="6.5"/>
        <rFont val="Arial MT"/>
        <family val="2"/>
      </rPr>
      <t>ATERRO MANUAL DE VALAS COM SOLO ARGILO-ARENOSO. AF_08/2023</t>
    </r>
  </si>
  <si>
    <r>
      <rPr>
        <sz val="6.5"/>
        <rFont val="Arial MT"/>
        <family val="2"/>
      </rPr>
      <t>1.6.3.</t>
    </r>
  </si>
  <si>
    <r>
      <rPr>
        <sz val="6.5"/>
        <rFont val="Arial MT"/>
        <family val="2"/>
      </rPr>
      <t>COMPACTAÇÃO DE VALAS COM ROLO COMPRESSOR. AF_08/2023</t>
    </r>
  </si>
  <si>
    <r>
      <rPr>
        <sz val="6.5"/>
        <rFont val="Arial MT"/>
        <family val="2"/>
      </rPr>
      <t>1.6.4.</t>
    </r>
  </si>
  <si>
    <r>
      <rPr>
        <sz val="6.5"/>
        <rFont val="Arial MT"/>
        <family val="2"/>
      </rPr>
      <t xml:space="preserve">TRANSPORTE COM CAMINHÃO BASCULANTE DE 6 M³, EM VIA URBANA
</t>
    </r>
    <r>
      <rPr>
        <sz val="6.5"/>
        <rFont val="Arial MT"/>
        <family val="2"/>
      </rPr>
      <t>PAVIMENTADA, DMT ATÉ 30 KM (UNIDADE: M3XKM). AF_07/2020</t>
    </r>
  </si>
  <si>
    <r>
      <rPr>
        <sz val="6.5"/>
        <rFont val="Arial MT"/>
        <family val="2"/>
      </rPr>
      <t>1.6.5.</t>
    </r>
  </si>
  <si>
    <r>
      <rPr>
        <sz val="6.5"/>
        <rFont val="Arial MT"/>
        <family val="2"/>
      </rPr>
      <t xml:space="preserve">RAMPA DE ACESSIBILIDADE EM CONCRETO MOLDADO IN LOCO, EM CALÇADA NOVA COM LARGURA MAIOR OU IGUAL À 3,00 M, FCK 25MPA,
</t>
    </r>
    <r>
      <rPr>
        <sz val="6.5"/>
        <rFont val="Arial MT"/>
        <family val="2"/>
      </rPr>
      <t>COM PISO PODOTÁTIL. AF_03/2024</t>
    </r>
  </si>
  <si>
    <r>
      <rPr>
        <sz val="6.5"/>
        <rFont val="Arial MT"/>
        <family val="2"/>
      </rPr>
      <t>1.6.6.</t>
    </r>
  </si>
  <si>
    <r>
      <rPr>
        <sz val="6.5"/>
        <rFont val="Arial MT"/>
        <family val="2"/>
      </rPr>
      <t xml:space="preserve">TACHÃO REFLETIVO EM RESINA SINTÉTICA - MONODIRECIONAL -
</t>
    </r>
    <r>
      <rPr>
        <sz val="6.5"/>
        <rFont val="Arial MT"/>
        <family val="2"/>
      </rPr>
      <t>FORNECIMENTO E INSTALAÇÃO</t>
    </r>
  </si>
  <si>
    <r>
      <rPr>
        <sz val="6.5"/>
        <rFont val="Arial MT"/>
        <family val="2"/>
      </rPr>
      <t>1.6.7.</t>
    </r>
  </si>
  <si>
    <r>
      <rPr>
        <sz val="6.5"/>
        <rFont val="Arial MT"/>
        <family val="2"/>
      </rPr>
      <t xml:space="preserve">PINTURA DE PISO COM TINTA ACRÍLICA, APLICAÇÃO MANUAL, 3
</t>
    </r>
    <r>
      <rPr>
        <sz val="6.5"/>
        <rFont val="Arial MT"/>
        <family val="2"/>
      </rPr>
      <t>DEMÃOS, INCLUSO FUNDO PREPARADOR. AF_05/2021</t>
    </r>
  </si>
  <si>
    <r>
      <rPr>
        <b/>
        <sz val="6.5"/>
        <rFont val="Arial"/>
        <family val="2"/>
      </rPr>
      <t>PAVIMENTAÇÃO EM CBUQ NA AVENIDA MINAS GERAIS</t>
    </r>
  </si>
  <si>
    <r>
      <rPr>
        <b/>
        <sz val="6.5"/>
        <rFont val="Arial"/>
        <family val="2"/>
      </rPr>
      <t>2.1.</t>
    </r>
  </si>
  <si>
    <r>
      <rPr>
        <sz val="6.5"/>
        <rFont val="Arial MT"/>
        <family val="2"/>
      </rPr>
      <t>2.1.1.</t>
    </r>
  </si>
  <si>
    <r>
      <rPr>
        <sz val="6.5"/>
        <rFont val="Arial MT"/>
        <family val="2"/>
      </rPr>
      <t xml:space="preserve">FRESAGEM DE PAVIMENTO ASFÁLTICO (PROFUNDIDADE ATÉ 5,0 CM) -
</t>
    </r>
    <r>
      <rPr>
        <sz val="6.5"/>
        <rFont val="Arial MT"/>
        <family val="2"/>
      </rPr>
      <t>EXCLUSIVE TRANSPORTE. AF_11/2019</t>
    </r>
  </si>
  <si>
    <r>
      <rPr>
        <b/>
        <sz val="6.5"/>
        <rFont val="Arial"/>
        <family val="2"/>
      </rPr>
      <t>2.2.</t>
    </r>
  </si>
  <si>
    <r>
      <rPr>
        <sz val="6.5"/>
        <rFont val="Arial MT"/>
        <family val="2"/>
      </rPr>
      <t>2.2.1.</t>
    </r>
  </si>
  <si>
    <r>
      <rPr>
        <sz val="6.5"/>
        <rFont val="Arial MT"/>
        <family val="2"/>
      </rPr>
      <t>2.2.2.</t>
    </r>
  </si>
  <si>
    <r>
      <rPr>
        <sz val="6.5"/>
        <rFont val="Arial MT"/>
        <family val="2"/>
      </rPr>
      <t>2.2.3.</t>
    </r>
  </si>
  <si>
    <r>
      <rPr>
        <sz val="6.5"/>
        <rFont val="Arial MT"/>
        <family val="2"/>
      </rPr>
      <t>2.2.4.</t>
    </r>
  </si>
  <si>
    <r>
      <rPr>
        <sz val="6.5"/>
        <rFont val="Arial MT"/>
        <family val="2"/>
      </rPr>
      <t>2.2.5.</t>
    </r>
  </si>
  <si>
    <r>
      <rPr>
        <sz val="6.5"/>
        <rFont val="Arial MT"/>
        <family val="2"/>
      </rPr>
      <t>2.2.6.</t>
    </r>
  </si>
  <si>
    <r>
      <rPr>
        <sz val="6.5"/>
        <rFont val="Arial MT"/>
        <family val="2"/>
      </rPr>
      <t>2.2.7.</t>
    </r>
  </si>
  <si>
    <r>
      <rPr>
        <sz val="6.5"/>
        <rFont val="Arial MT"/>
        <family val="2"/>
      </rPr>
      <t xml:space="preserve">CAIXA PARA BOCA DE LOBO SIMPLES RETANGULAR, EM ALVENARIA
</t>
    </r>
    <r>
      <rPr>
        <sz val="6.5"/>
        <rFont val="Arial MT"/>
        <family val="2"/>
      </rPr>
      <t>COM BLOCOS DE CONCRETO, DIMENSÕES INTERNAS: 0,6X1X1,2 M. AF_12/2020</t>
    </r>
  </si>
  <si>
    <r>
      <rPr>
        <sz val="6.5"/>
        <rFont val="Arial MT"/>
        <family val="2"/>
      </rPr>
      <t>2.2.8.</t>
    </r>
  </si>
  <si>
    <r>
      <rPr>
        <sz val="6.5"/>
        <rFont val="Arial MT"/>
        <family val="2"/>
      </rPr>
      <t xml:space="preserve">GRELHA DE FERRO FUNDIDO SIMPLES COM REQUADRO, 300 X 1000 MM,
</t>
    </r>
    <r>
      <rPr>
        <sz val="6.5"/>
        <rFont val="Arial MT"/>
        <family val="2"/>
      </rPr>
      <t>ASSENTADA COM ARGAMASSA 1 : 3 CIMENTO: AREIA - FORNECIMENTO E INSTALAÇÃO. AF_08/2021</t>
    </r>
  </si>
  <si>
    <r>
      <rPr>
        <sz val="6.5"/>
        <rFont val="Arial MT"/>
        <family val="2"/>
      </rPr>
      <t>2.2.9.</t>
    </r>
  </si>
  <si>
    <r>
      <rPr>
        <sz val="6.5"/>
        <rFont val="Arial MT"/>
        <family val="2"/>
      </rPr>
      <t>2.2.10.</t>
    </r>
  </si>
  <si>
    <r>
      <rPr>
        <sz val="6.5"/>
        <rFont val="Arial MT"/>
        <family val="2"/>
      </rPr>
      <t xml:space="preserve">TAMPÃO DE FERRO FUNDIDO ARTICULADO 600MM, 300KG/CM², PARA
</t>
    </r>
    <r>
      <rPr>
        <sz val="6.5"/>
        <rFont val="Arial MT"/>
        <family val="2"/>
      </rPr>
      <t>POÇOS DE VISITAS E CAIXAS DE PASSAGEM (FORNECIMENTO E INSTALAÇÃO)</t>
    </r>
  </si>
  <si>
    <r>
      <rPr>
        <sz val="6.5"/>
        <rFont val="Arial MT"/>
        <family val="2"/>
      </rPr>
      <t>2.2.11.</t>
    </r>
  </si>
  <si>
    <r>
      <rPr>
        <sz val="6.5"/>
        <rFont val="Arial MT"/>
        <family val="2"/>
      </rPr>
      <t>2.2.12.</t>
    </r>
  </si>
  <si>
    <r>
      <rPr>
        <b/>
        <sz val="6.5"/>
        <rFont val="Arial"/>
        <family val="2"/>
      </rPr>
      <t>2.3.</t>
    </r>
  </si>
  <si>
    <r>
      <rPr>
        <b/>
        <sz val="6.5"/>
        <rFont val="Arial"/>
        <family val="2"/>
      </rPr>
      <t>MOVIMENTAÇÃO DE TERRA AV. MINAS GERAIS</t>
    </r>
  </si>
  <si>
    <r>
      <rPr>
        <sz val="6.5"/>
        <rFont val="Arial MT"/>
        <family val="2"/>
      </rPr>
      <t>2.3.1.</t>
    </r>
  </si>
  <si>
    <r>
      <rPr>
        <sz val="6.5"/>
        <rFont val="Arial MT"/>
        <family val="2"/>
      </rPr>
      <t xml:space="preserve">REGULARIZAÇÃO E COMPACTAÇÃO DE SUBLEITO DE SOLO
</t>
    </r>
    <r>
      <rPr>
        <sz val="6.5"/>
        <rFont val="Arial MT"/>
        <family val="2"/>
      </rPr>
      <t>PREDOMINANTEMENTE ARENOSO. AF_11/2019</t>
    </r>
  </si>
  <si>
    <r>
      <rPr>
        <b/>
        <sz val="6.5"/>
        <rFont val="Arial"/>
        <family val="2"/>
      </rPr>
      <t>2.4.</t>
    </r>
  </si>
  <si>
    <r>
      <rPr>
        <b/>
        <sz val="6.5"/>
        <rFont val="Arial"/>
        <family val="2"/>
      </rPr>
      <t>IMPRIMAÇÃO</t>
    </r>
  </si>
  <si>
    <r>
      <rPr>
        <sz val="6.5"/>
        <rFont val="Arial MT"/>
        <family val="2"/>
      </rPr>
      <t>2.4.1.</t>
    </r>
  </si>
  <si>
    <r>
      <rPr>
        <sz val="6.5"/>
        <rFont val="Arial MT"/>
        <family val="2"/>
      </rPr>
      <t>IMPRIMAÇÃO COM ASFALTO DILUÍDO</t>
    </r>
  </si>
  <si>
    <r>
      <rPr>
        <sz val="6.5"/>
        <rFont val="Arial MT"/>
        <family val="2"/>
      </rPr>
      <t>2.4.2.</t>
    </r>
  </si>
  <si>
    <r>
      <rPr>
        <sz val="6.5"/>
        <rFont val="Arial MT"/>
        <family val="2"/>
      </rPr>
      <t>ANP</t>
    </r>
  </si>
  <si>
    <r>
      <rPr>
        <sz val="6.5"/>
        <rFont val="Arial MT"/>
        <family val="2"/>
      </rPr>
      <t>EMULSÃO ASFÁLTICA PARA SERVIÇO DE IMPRIMAÇÃO CM30</t>
    </r>
  </si>
  <si>
    <r>
      <rPr>
        <sz val="6.5"/>
        <rFont val="Arial MT"/>
        <family val="2"/>
      </rPr>
      <t>KG</t>
    </r>
  </si>
  <si>
    <r>
      <rPr>
        <sz val="6.5"/>
        <rFont val="Arial MT"/>
        <family val="2"/>
      </rPr>
      <t>2.4.3.</t>
    </r>
  </si>
  <si>
    <r>
      <rPr>
        <sz val="6.5"/>
        <rFont val="Arial MT"/>
        <family val="2"/>
      </rPr>
      <t xml:space="preserve">TRANSPORTE COM CAMINHÃO TANQUE DE TRANSPORTE DE MATERIAL
</t>
    </r>
    <r>
      <rPr>
        <sz val="6.5"/>
        <rFont val="Arial MT"/>
        <family val="2"/>
      </rPr>
      <t>ASFÁLTICO DE 20000 L, EM VIA URBANA EM  REVESTIMENTO PRIMÁRIO</t>
    </r>
  </si>
  <si>
    <r>
      <rPr>
        <sz val="6.5"/>
        <rFont val="Arial MT"/>
        <family val="2"/>
      </rPr>
      <t>TXKM</t>
    </r>
  </si>
  <si>
    <r>
      <rPr>
        <b/>
        <sz val="6.5"/>
        <rFont val="Arial"/>
        <family val="2"/>
      </rPr>
      <t>2.5.</t>
    </r>
  </si>
  <si>
    <r>
      <rPr>
        <b/>
        <sz val="6.5"/>
        <rFont val="Arial"/>
        <family val="2"/>
      </rPr>
      <t>OBRAS VIÁRIAIS AV. MINAS GERAIS</t>
    </r>
  </si>
  <si>
    <r>
      <rPr>
        <sz val="6.5"/>
        <rFont val="Arial MT"/>
        <family val="2"/>
      </rPr>
      <t>2.5.1.</t>
    </r>
  </si>
  <si>
    <r>
      <rPr>
        <sz val="6.5"/>
        <rFont val="Arial MT"/>
        <family val="2"/>
      </rPr>
      <t>PINTURA DE LIGAÇÃO</t>
    </r>
  </si>
  <si>
    <r>
      <rPr>
        <sz val="6.5"/>
        <rFont val="Arial MT"/>
        <family val="2"/>
      </rPr>
      <t>2.5.2.</t>
    </r>
  </si>
  <si>
    <r>
      <rPr>
        <sz val="6.5"/>
        <rFont val="Arial MT"/>
        <family val="2"/>
      </rPr>
      <t>EMULSÃO ASFÁLTICA PARA SERVIÇO DE PINTURA DE LIGAÇÃO RR-2C</t>
    </r>
  </si>
  <si>
    <r>
      <rPr>
        <sz val="6.5"/>
        <rFont val="Arial MT"/>
        <family val="2"/>
      </rPr>
      <t>2.5.3.</t>
    </r>
  </si>
  <si>
    <r>
      <rPr>
        <sz val="6.5"/>
        <rFont val="Arial MT"/>
        <family val="2"/>
      </rPr>
      <t xml:space="preserve">TRANSPORTE COM CAMINHÃO TANQUE DE TRANSPORTE DE MATERIAL
</t>
    </r>
    <r>
      <rPr>
        <sz val="6.5"/>
        <rFont val="Arial MT"/>
        <family val="2"/>
      </rPr>
      <t>ASFÁLTICO DE 20000 L, EM VIA URBANA EM  REVESTIMENTO PRIMÁRIO (UNIDADE: TXKM). AF_07/2020</t>
    </r>
  </si>
  <si>
    <r>
      <rPr>
        <sz val="6.5"/>
        <rFont val="Arial MT"/>
        <family val="2"/>
      </rPr>
      <t>2.5.4.</t>
    </r>
  </si>
  <si>
    <r>
      <rPr>
        <sz val="6.5"/>
        <rFont val="Arial MT"/>
        <family val="2"/>
      </rPr>
      <t xml:space="preserve">EXECUÇÃO DE PAVIMENTO COM APLICAÇÃO DE CONCRETO ASFÁLTICO, CAMADA DE ROLAMENTO - EXCLUSIVE CARGA E TRANSPORTE.
</t>
    </r>
    <r>
      <rPr>
        <sz val="6.5"/>
        <rFont val="Arial MT"/>
        <family val="2"/>
      </rPr>
      <t>AF_11/2019</t>
    </r>
  </si>
  <si>
    <r>
      <rPr>
        <sz val="6.5"/>
        <rFont val="Arial MT"/>
        <family val="2"/>
      </rPr>
      <t>2.5.5.</t>
    </r>
  </si>
  <si>
    <r>
      <rPr>
        <sz val="6.5"/>
        <rFont val="Arial MT"/>
        <family val="2"/>
      </rPr>
      <t xml:space="preserve">TRANSPORTE COM CAMINHÃO BASCULANTE DE 10 M³, EM VIA URBANA
</t>
    </r>
    <r>
      <rPr>
        <sz val="6.5"/>
        <rFont val="Arial MT"/>
        <family val="2"/>
      </rPr>
      <t>PAVIMENTADA, DMT ATÉ 30 KM (UNIDADE: M3XKM). AF_07/2020</t>
    </r>
  </si>
  <si>
    <r>
      <rPr>
        <b/>
        <sz val="6.5"/>
        <rFont val="Arial"/>
        <family val="2"/>
      </rPr>
      <t>2.6.</t>
    </r>
  </si>
  <si>
    <r>
      <rPr>
        <sz val="6.5"/>
        <rFont val="Arial MT"/>
        <family val="2"/>
      </rPr>
      <t>2.6.1.</t>
    </r>
  </si>
  <si>
    <r>
      <rPr>
        <sz val="6.5"/>
        <rFont val="Arial MT"/>
        <family val="2"/>
      </rPr>
      <t>2.6.2.</t>
    </r>
  </si>
  <si>
    <r>
      <rPr>
        <b/>
        <sz val="6.5"/>
        <rFont val="Arial"/>
        <family val="2"/>
      </rPr>
      <t>2.7.</t>
    </r>
  </si>
  <si>
    <r>
      <rPr>
        <sz val="6.5"/>
        <rFont val="Arial MT"/>
        <family val="2"/>
      </rPr>
      <t>2.7.1.</t>
    </r>
  </si>
  <si>
    <r>
      <rPr>
        <sz val="6.5"/>
        <rFont val="Arial MT"/>
        <family val="2"/>
      </rPr>
      <t>2.7.2.</t>
    </r>
  </si>
  <si>
    <r>
      <rPr>
        <sz val="6.5"/>
        <rFont val="Arial MT"/>
        <family val="2"/>
      </rPr>
      <t>2.7.3.</t>
    </r>
  </si>
  <si>
    <r>
      <rPr>
        <sz val="6.5"/>
        <rFont val="Arial MT"/>
        <family val="2"/>
      </rPr>
      <t xml:space="preserve">PLACA DE REGULAMENTAÇÃO EM AÇO, R1 LADO  0,248 m - PELÍCULA
</t>
    </r>
    <r>
      <rPr>
        <sz val="6.5"/>
        <rFont val="Arial MT"/>
        <family val="2"/>
      </rPr>
      <t>RETRORREFLETIVA TIPO I + SI - FORNECIMENTO E IMPLANTAÇÃO</t>
    </r>
  </si>
  <si>
    <r>
      <rPr>
        <sz val="6.5"/>
        <rFont val="Arial MT"/>
        <family val="2"/>
      </rPr>
      <t>2.7.4.</t>
    </r>
  </si>
  <si>
    <r>
      <rPr>
        <sz val="6.5"/>
        <rFont val="Arial MT"/>
        <family val="2"/>
      </rPr>
      <t xml:space="preserve">PINTURA DE EIXO VIÁRIO SOBRE ASFALTO COM TINTA RETRORREFLETIVA A BASE DE RESINA ACRÍLICA COM MICROESFERAS DE VIDRO, APLICAÇÃO MECÂNICA COM DEMARCADORA
</t>
    </r>
    <r>
      <rPr>
        <sz val="6.5"/>
        <rFont val="Arial MT"/>
        <family val="2"/>
      </rPr>
      <t>AUTOPROPELIDA. AF_05/2021</t>
    </r>
  </si>
  <si>
    <r>
      <rPr>
        <sz val="6.5"/>
        <rFont val="Arial MT"/>
        <family val="2"/>
      </rPr>
      <t>2.7.5.</t>
    </r>
  </si>
  <si>
    <r>
      <rPr>
        <b/>
        <sz val="6.5"/>
        <rFont val="Arial"/>
        <family val="2"/>
      </rPr>
      <t>2.8.</t>
    </r>
  </si>
  <si>
    <r>
      <rPr>
        <b/>
        <sz val="6.5"/>
        <rFont val="Arial"/>
        <family val="2"/>
      </rPr>
      <t>ADMINISTRAÇÃO LOCAL MÊS 01</t>
    </r>
  </si>
  <si>
    <r>
      <rPr>
        <sz val="6.5"/>
        <rFont val="Arial MT"/>
        <family val="2"/>
      </rPr>
      <t>2.8.1.</t>
    </r>
  </si>
  <si>
    <r>
      <rPr>
        <sz val="6.5"/>
        <rFont val="Arial MT"/>
        <family val="2"/>
      </rPr>
      <t>Composição</t>
    </r>
  </si>
  <si>
    <r>
      <rPr>
        <sz val="6.5"/>
        <rFont val="Arial MT"/>
        <family val="2"/>
      </rPr>
      <t>ADMINISTRAÇÃO LOCAL</t>
    </r>
  </si>
  <si>
    <r>
      <rPr>
        <sz val="6.5"/>
        <rFont val="Arial MT"/>
        <family val="2"/>
      </rPr>
      <t>2.8.2.</t>
    </r>
  </si>
  <si>
    <r>
      <rPr>
        <sz val="6.5"/>
        <rFont val="Arial MT"/>
        <family val="2"/>
      </rPr>
      <t>2.8.3.</t>
    </r>
  </si>
  <si>
    <r>
      <rPr>
        <sz val="6.5"/>
        <rFont val="Arial MT"/>
        <family val="2"/>
      </rPr>
      <t>2.8.4.</t>
    </r>
  </si>
  <si>
    <r>
      <rPr>
        <sz val="7"/>
        <rFont val="Arial MT"/>
        <family val="2"/>
      </rPr>
      <t>Para elaboração deste orçamento, foram utilizados os encargos sociais do SINAPI para a Unidade da Federação indicada.</t>
    </r>
  </si>
  <si>
    <r>
      <rPr>
        <sz val="7"/>
        <rFont val="Arial MT"/>
        <family val="2"/>
      </rPr>
      <t>Encargos sociais:</t>
    </r>
  </si>
  <si>
    <r>
      <rPr>
        <sz val="7"/>
        <rFont val="Arial MT"/>
        <family val="2"/>
      </rPr>
      <t>Observações:</t>
    </r>
  </si>
  <si>
    <r>
      <rPr>
        <sz val="7"/>
        <rFont val="Arial MT"/>
        <family val="2"/>
      </rPr>
      <t>FORAM USADOS OS SERVIÇOS DAS TABELAS: SICRO 10/2025; SICOR 10/2025; ORSE 11/2025 E ANP 10/2025</t>
    </r>
  </si>
  <si>
    <r>
      <rPr>
        <b/>
        <sz val="7"/>
        <rFont val="Arial"/>
        <family val="2"/>
      </rPr>
      <t>Foi considerado arredondamento de duas casas decimais para Quantidade; Custo Unitário; BDI; Preço Unitário; Preço Total.</t>
    </r>
  </si>
  <si>
    <r>
      <rPr>
        <sz val="6.5"/>
        <rFont val="Arial MT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</si>
  <si>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 MT"/>
        <family val="2"/>
      </rPr>
      <t> CAREAÇU/MG     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</si>
  <si>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>Local</t>
    </r>
  </si>
  <si>
    <r>
      <rPr>
        <sz val="6.5"/>
        <rFont val="Arial MT"/>
        <family val="2"/>
      </rPr>
      <t>Responsável Técnico</t>
    </r>
  </si>
  <si>
    <r>
      <rPr>
        <b/>
        <sz val="6.5"/>
        <rFont val="Arial"/>
        <family val="2"/>
      </rPr>
      <t>Nome:</t>
    </r>
  </si>
  <si>
    <r>
      <rPr>
        <b/>
        <sz val="6.5"/>
        <rFont val="Arial"/>
        <family val="2"/>
      </rPr>
      <t>CREA/CAU:</t>
    </r>
  </si>
  <si>
    <r>
      <rPr>
        <b/>
        <sz val="6.5"/>
        <rFont val="Arial"/>
        <family val="2"/>
      </rPr>
      <t>ART/RRT:</t>
    </r>
  </si>
  <si>
    <r>
      <rPr>
        <u/>
        <sz val="6.5"/>
        <rFont val="Arial MT"/>
        <family val="2"/>
      </rPr>
      <t> segunda-feira, 2 de fevereiro de 2026                           </t>
    </r>
  </si>
  <si>
    <r>
      <rPr>
        <b/>
        <sz val="6.5"/>
        <rFont val="Arial"/>
        <family val="2"/>
      </rPr>
      <t>Data</t>
    </r>
  </si>
  <si>
    <t>12-25 (N DES.)</t>
  </si>
  <si>
    <t>TRANSPORTE COM CAMINHÃO BASCULANTE DE 6 M³, EM VIA URBANA PAVIMENTADA DM ATÉ 30KM (UNIDADE: M3XKM). AF_07/2020</t>
  </si>
  <si>
    <r>
      <rPr>
        <b/>
        <sz val="6.5"/>
        <rFont val="Arial"/>
        <family val="2"/>
      </rPr>
      <t>Nome:</t>
    </r>
    <r>
      <rPr>
        <b/>
        <sz val="6.5"/>
        <rFont val="Arial"/>
      </rPr>
      <t xml:space="preserve">   EDIONE SÍLVIA FERREIRA</t>
    </r>
  </si>
  <si>
    <r>
      <rPr>
        <b/>
        <sz val="6.5"/>
        <rFont val="Arial"/>
        <family val="2"/>
      </rPr>
      <t>CREA/CAU:</t>
    </r>
    <r>
      <rPr>
        <b/>
        <sz val="6.5"/>
        <rFont val="Arial"/>
      </rPr>
      <t xml:space="preserve"> A19.326--7</t>
    </r>
  </si>
  <si>
    <r>
      <rPr>
        <b/>
        <sz val="6.5"/>
        <rFont val="Arial"/>
        <family val="2"/>
      </rPr>
      <t>ART/RRT:</t>
    </r>
    <r>
      <rPr>
        <b/>
        <sz val="6.5"/>
        <rFont val="Arial"/>
      </rPr>
      <t xml:space="preserve"> 13777255</t>
    </r>
  </si>
  <si>
    <t>CAREAÇU,  SEGUNDA FEIRA, 2 DE FEVEREIRO DE 2026                   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</si>
</sst>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00000"/>
    <numFmt numFmtId="166" formatCode="000"/>
  </numFmts>
  <fonts count="21">
    <font>
      <sz val="10"/>
      <color rgb="FF000000"/>
      <name val="Times New Roman"/>
      <charset val="204"/>
    </font>
    <font>
      <sz val="6.5"/>
      <name val="Arial MT"/>
    </font>
    <font>
      <b/>
      <sz val="6.5"/>
      <name val="Arial"/>
    </font>
    <font>
      <b/>
      <sz val="8"/>
      <name val="Arial"/>
    </font>
    <font>
      <sz val="8"/>
      <name val="Arial MT"/>
    </font>
    <font>
      <sz val="6.5"/>
      <color rgb="FF000000"/>
      <name val="Arial MT"/>
      <family val="2"/>
    </font>
    <font>
      <sz val="6.5"/>
      <name val="Calibri"/>
    </font>
    <font>
      <sz val="5.5"/>
      <name val="Calibri"/>
    </font>
    <font>
      <b/>
      <sz val="6.5"/>
      <color rgb="FF000000"/>
      <name val="Arial"/>
      <family val="2"/>
    </font>
    <font>
      <sz val="7"/>
      <name val="Arial MT"/>
    </font>
    <font>
      <b/>
      <sz val="7"/>
      <name val="Arial"/>
    </font>
    <font>
      <sz val="6.5"/>
      <name val="Arial MT"/>
      <family val="2"/>
    </font>
    <font>
      <b/>
      <sz val="6.5"/>
      <name val="Arial"/>
      <family val="2"/>
    </font>
    <font>
      <b/>
      <sz val="8"/>
      <name val="Arial"/>
      <family val="2"/>
    </font>
    <font>
      <sz val="8"/>
      <name val="Arial MT"/>
      <family val="2"/>
    </font>
    <font>
      <sz val="6.5"/>
      <name val="Calibri"/>
      <family val="1"/>
    </font>
    <font>
      <sz val="5.5"/>
      <name val="Calibri"/>
      <family val="1"/>
    </font>
    <font>
      <sz val="7"/>
      <name val="Arial MT"/>
      <family val="2"/>
    </font>
    <font>
      <b/>
      <sz val="7"/>
      <name val="Arial"/>
      <family val="2"/>
    </font>
    <font>
      <u/>
      <sz val="6.5"/>
      <name val="Arial MT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4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2"/>
    </xf>
    <xf numFmtId="10" fontId="5" fillId="0" borderId="4" xfId="0" applyNumberFormat="1" applyFont="1" applyBorder="1" applyAlignment="1">
      <alignment horizontal="center" vertical="top" shrinkToFit="1"/>
    </xf>
    <xf numFmtId="10" fontId="5" fillId="0" borderId="4" xfId="0" applyNumberFormat="1" applyFont="1" applyBorder="1" applyAlignment="1">
      <alignment horizontal="left" vertical="top" indent="2" shrinkToFi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 indent="2"/>
    </xf>
    <xf numFmtId="0" fontId="2" fillId="0" borderId="8" xfId="0" applyFont="1" applyBorder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/>
    </xf>
    <xf numFmtId="0" fontId="0" fillId="2" borderId="11" xfId="0" applyFill="1" applyBorder="1" applyAlignment="1">
      <alignment horizontal="left" wrapText="1"/>
    </xf>
    <xf numFmtId="4" fontId="8" fillId="2" borderId="10" xfId="0" applyNumberFormat="1" applyFont="1" applyFill="1" applyBorder="1" applyAlignment="1">
      <alignment horizontal="right" vertical="top" shrinkToFit="1"/>
    </xf>
    <xf numFmtId="0" fontId="0" fillId="3" borderId="9" xfId="0" applyFill="1" applyBorder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2" fillId="3" borderId="13" xfId="0" applyFont="1" applyFill="1" applyBorder="1" applyAlignment="1">
      <alignment horizontal="right" vertical="top" wrapText="1" indent="1"/>
    </xf>
    <xf numFmtId="4" fontId="8" fillId="3" borderId="13" xfId="0" applyNumberFormat="1" applyFont="1" applyFill="1" applyBorder="1" applyAlignment="1">
      <alignment horizontal="right" vertical="top" shrinkToFit="1"/>
    </xf>
    <xf numFmtId="0" fontId="0" fillId="3" borderId="10" xfId="0" applyFill="1" applyBorder="1" applyAlignment="1">
      <alignment horizontal="left" wrapText="1"/>
    </xf>
    <xf numFmtId="0" fontId="2" fillId="4" borderId="4" xfId="0" applyFont="1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right" vertical="center" wrapText="1" indent="1"/>
    </xf>
    <xf numFmtId="4" fontId="8" fillId="4" borderId="4" xfId="0" applyNumberFormat="1" applyFont="1" applyFill="1" applyBorder="1" applyAlignment="1">
      <alignment horizontal="right" vertical="center" shrinkToFit="1"/>
    </xf>
    <xf numFmtId="0" fontId="1" fillId="0" borderId="8" xfId="0" applyFont="1" applyBorder="1" applyAlignment="1">
      <alignment horizontal="left" vertical="top" wrapText="1"/>
    </xf>
    <xf numFmtId="0" fontId="1" fillId="5" borderId="8" xfId="0" applyFont="1" applyFill="1" applyBorder="1" applyAlignment="1">
      <alignment horizontal="center" vertical="top" wrapText="1"/>
    </xf>
    <xf numFmtId="1" fontId="5" fillId="6" borderId="8" xfId="0" applyNumberFormat="1" applyFont="1" applyFill="1" applyBorder="1" applyAlignment="1">
      <alignment horizontal="left" vertical="top" indent="2" shrinkToFit="1"/>
    </xf>
    <xf numFmtId="0" fontId="0" fillId="6" borderId="8" xfId="0" applyFill="1" applyBorder="1" applyAlignment="1">
      <alignment horizontal="left" vertical="top" wrapText="1"/>
    </xf>
    <xf numFmtId="0" fontId="1" fillId="6" borderId="8" xfId="0" applyFont="1" applyFill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right" vertical="top" shrinkToFit="1"/>
    </xf>
    <xf numFmtId="2" fontId="5" fillId="6" borderId="8" xfId="0" applyNumberFormat="1" applyFont="1" applyFill="1" applyBorder="1" applyAlignment="1">
      <alignment horizontal="right" vertical="top" shrinkToFit="1"/>
    </xf>
    <xf numFmtId="4" fontId="5" fillId="0" borderId="8" xfId="0" applyNumberFormat="1" applyFont="1" applyBorder="1" applyAlignment="1">
      <alignment horizontal="right" vertical="top" shrinkToFit="1"/>
    </xf>
    <xf numFmtId="0" fontId="6" fillId="5" borderId="8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top" wrapText="1"/>
    </xf>
    <xf numFmtId="0" fontId="0" fillId="4" borderId="8" xfId="0" applyFill="1" applyBorder="1" applyAlignment="1">
      <alignment horizontal="left" wrapText="1"/>
    </xf>
    <xf numFmtId="0" fontId="2" fillId="4" borderId="8" xfId="0" applyFont="1" applyFill="1" applyBorder="1" applyAlignment="1">
      <alignment horizontal="right" vertical="top" wrapText="1" indent="1"/>
    </xf>
    <xf numFmtId="4" fontId="8" fillId="4" borderId="8" xfId="0" applyNumberFormat="1" applyFont="1" applyFill="1" applyBorder="1" applyAlignment="1">
      <alignment horizontal="right" vertical="top" shrinkToFit="1"/>
    </xf>
    <xf numFmtId="0" fontId="1" fillId="0" borderId="8" xfId="0" applyFont="1" applyBorder="1" applyAlignment="1">
      <alignment horizontal="left" vertical="center" wrapText="1"/>
    </xf>
    <xf numFmtId="0" fontId="1" fillId="5" borderId="8" xfId="0" applyFont="1" applyFill="1" applyBorder="1" applyAlignment="1">
      <alignment horizontal="center" vertical="center" wrapText="1"/>
    </xf>
    <xf numFmtId="1" fontId="5" fillId="6" borderId="8" xfId="0" applyNumberFormat="1" applyFont="1" applyFill="1" applyBorder="1" applyAlignment="1">
      <alignment horizontal="center" vertical="center" shrinkToFit="1"/>
    </xf>
    <xf numFmtId="0" fontId="1" fillId="6" borderId="8" xfId="0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right" vertical="center" shrinkToFit="1"/>
    </xf>
    <xf numFmtId="2" fontId="5" fillId="6" borderId="8" xfId="0" applyNumberFormat="1" applyFont="1" applyFill="1" applyBorder="1" applyAlignment="1">
      <alignment horizontal="right" vertical="center" shrinkToFit="1"/>
    </xf>
    <xf numFmtId="4" fontId="5" fillId="0" borderId="8" xfId="0" applyNumberFormat="1" applyFont="1" applyBorder="1" applyAlignment="1">
      <alignment horizontal="right" vertical="center" shrinkToFit="1"/>
    </xf>
    <xf numFmtId="0" fontId="6" fillId="5" borderId="8" xfId="0" applyFont="1" applyFill="1" applyBorder="1" applyAlignment="1">
      <alignment horizontal="center" vertical="center" wrapText="1"/>
    </xf>
    <xf numFmtId="1" fontId="5" fillId="6" borderId="8" xfId="0" applyNumberFormat="1" applyFont="1" applyFill="1" applyBorder="1" applyAlignment="1">
      <alignment horizontal="center" vertical="top" shrinkToFit="1"/>
    </xf>
    <xf numFmtId="0" fontId="1" fillId="6" borderId="8" xfId="0" applyFont="1" applyFill="1" applyBorder="1" applyAlignment="1">
      <alignment horizontal="left" vertical="top" wrapText="1"/>
    </xf>
    <xf numFmtId="4" fontId="5" fillId="6" borderId="8" xfId="0" applyNumberFormat="1" applyFont="1" applyFill="1" applyBorder="1" applyAlignment="1">
      <alignment horizontal="right" vertical="center" shrinkToFit="1"/>
    </xf>
    <xf numFmtId="1" fontId="5" fillId="6" borderId="8" xfId="0" applyNumberFormat="1" applyFont="1" applyFill="1" applyBorder="1" applyAlignment="1">
      <alignment horizontal="left" vertical="center" indent="2" shrinkToFit="1"/>
    </xf>
    <xf numFmtId="4" fontId="5" fillId="6" borderId="8" xfId="0" applyNumberFormat="1" applyFont="1" applyFill="1" applyBorder="1" applyAlignment="1">
      <alignment horizontal="right" vertical="top" shrinkToFit="1"/>
    </xf>
    <xf numFmtId="165" fontId="5" fillId="6" borderId="8" xfId="0" applyNumberFormat="1" applyFont="1" applyFill="1" applyBorder="1" applyAlignment="1">
      <alignment horizontal="center" vertical="center" shrinkToFit="1"/>
    </xf>
    <xf numFmtId="165" fontId="5" fillId="6" borderId="8" xfId="0" applyNumberFormat="1" applyFont="1" applyFill="1" applyBorder="1" applyAlignment="1">
      <alignment horizontal="center" vertical="top" shrinkToFit="1"/>
    </xf>
    <xf numFmtId="0" fontId="2" fillId="4" borderId="4" xfId="0" applyFont="1" applyFill="1" applyBorder="1" applyAlignment="1">
      <alignment horizontal="left" vertical="top" wrapText="1"/>
    </xf>
    <xf numFmtId="0" fontId="0" fillId="4" borderId="4" xfId="0" applyFill="1" applyBorder="1" applyAlignment="1">
      <alignment horizontal="left" wrapText="1"/>
    </xf>
    <xf numFmtId="0" fontId="2" fillId="4" borderId="4" xfId="0" applyFont="1" applyFill="1" applyBorder="1" applyAlignment="1">
      <alignment horizontal="right" vertical="top" wrapText="1" indent="1"/>
    </xf>
    <xf numFmtId="4" fontId="8" fillId="4" borderId="4" xfId="0" applyNumberFormat="1" applyFont="1" applyFill="1" applyBorder="1" applyAlignment="1">
      <alignment horizontal="right" vertical="top" shrinkToFit="1"/>
    </xf>
    <xf numFmtId="166" fontId="5" fillId="6" borderId="8" xfId="0" applyNumberFormat="1" applyFont="1" applyFill="1" applyBorder="1" applyAlignment="1">
      <alignment horizontal="center" vertical="top" shrinkToFit="1"/>
    </xf>
    <xf numFmtId="0" fontId="2" fillId="0" borderId="14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2" fillId="0" borderId="1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left" vertical="center" wrapText="1"/>
    </xf>
    <xf numFmtId="4" fontId="8" fillId="2" borderId="10" xfId="0" applyNumberFormat="1" applyFont="1" applyFill="1" applyBorder="1" applyAlignment="1">
      <alignment horizontal="left" vertical="top" indent="2" shrinkToFi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 indent="22"/>
    </xf>
    <xf numFmtId="0" fontId="4" fillId="0" borderId="0" xfId="0" applyFont="1" applyAlignment="1">
      <alignment horizontal="left" vertical="top" wrapText="1" indent="22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 textRotation="90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164" fontId="8" fillId="3" borderId="13" xfId="0" applyNumberFormat="1" applyFont="1" applyFill="1" applyBorder="1" applyAlignment="1">
      <alignment horizontal="left" vertical="top" shrinkToFit="1"/>
    </xf>
    <xf numFmtId="164" fontId="8" fillId="3" borderId="12" xfId="0" applyNumberFormat="1" applyFont="1" applyFill="1" applyBorder="1" applyAlignment="1">
      <alignment horizontal="left" vertical="top" shrinkToFit="1"/>
    </xf>
    <xf numFmtId="0" fontId="2" fillId="3" borderId="15" xfId="0" applyFont="1" applyFill="1" applyBorder="1" applyAlignment="1">
      <alignment horizontal="left" vertical="top" wrapText="1" indent="8"/>
    </xf>
    <xf numFmtId="0" fontId="2" fillId="3" borderId="13" xfId="0" applyFont="1" applyFill="1" applyBorder="1" applyAlignment="1">
      <alignment horizontal="left" vertical="top" wrapText="1" indent="8"/>
    </xf>
    <xf numFmtId="0" fontId="2" fillId="3" borderId="12" xfId="0" applyFont="1" applyFill="1" applyBorder="1" applyAlignment="1">
      <alignment horizontal="left" vertical="top" wrapText="1" indent="8"/>
    </xf>
    <xf numFmtId="0" fontId="0" fillId="4" borderId="9" xfId="0" applyFill="1" applyBorder="1" applyAlignment="1">
      <alignment horizontal="left" vertical="top" wrapText="1"/>
    </xf>
    <xf numFmtId="0" fontId="0" fillId="4" borderId="10" xfId="0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0" fillId="4" borderId="9" xfId="0" applyFill="1" applyBorder="1" applyAlignment="1">
      <alignment horizontal="left" wrapText="1"/>
    </xf>
    <xf numFmtId="0" fontId="0" fillId="4" borderId="10" xfId="0" applyFill="1" applyBorder="1" applyAlignment="1">
      <alignment horizontal="left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2" fillId="0" borderId="15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10" fontId="5" fillId="0" borderId="5" xfId="0" applyNumberFormat="1" applyFont="1" applyBorder="1" applyAlignment="1">
      <alignment horizontal="center" vertical="top" shrinkToFit="1"/>
    </xf>
    <xf numFmtId="10" fontId="5" fillId="0" borderId="6" xfId="0" applyNumberFormat="1" applyFont="1" applyBorder="1" applyAlignment="1">
      <alignment horizontal="center" vertical="top" shrinkToFi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0" fillId="2" borderId="11" xfId="0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 indent="1"/>
    </xf>
    <xf numFmtId="0" fontId="9" fillId="0" borderId="2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6" borderId="5" xfId="0" applyFont="1" applyFill="1" applyBorder="1" applyAlignment="1">
      <alignment horizontal="left" vertical="top" wrapText="1"/>
    </xf>
    <xf numFmtId="0" fontId="9" fillId="6" borderId="7" xfId="0" applyFont="1" applyFill="1" applyBorder="1" applyAlignment="1">
      <alignment horizontal="left" vertical="top" wrapText="1"/>
    </xf>
    <xf numFmtId="0" fontId="9" fillId="6" borderId="6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 wrapText="1"/>
    </xf>
    <xf numFmtId="1" fontId="5" fillId="0" borderId="0" xfId="0" applyNumberFormat="1" applyFont="1" applyAlignment="1">
      <alignment horizontal="left" vertical="top" shrinkToFit="1"/>
    </xf>
    <xf numFmtId="0" fontId="11" fillId="0" borderId="4" xfId="0" applyFont="1" applyBorder="1" applyAlignment="1">
      <alignment horizontal="left" vertical="top" wrapText="1"/>
    </xf>
    <xf numFmtId="0" fontId="0" fillId="4" borderId="8" xfId="0" applyFill="1" applyBorder="1" applyAlignment="1">
      <alignment horizontal="center" wrapText="1"/>
    </xf>
    <xf numFmtId="0" fontId="20" fillId="6" borderId="8" xfId="0" applyFont="1" applyFill="1" applyBorder="1" applyAlignment="1">
      <alignment horizontal="left" wrapText="1"/>
    </xf>
    <xf numFmtId="0" fontId="12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2" fillId="0" borderId="19" xfId="0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1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1" fontId="5" fillId="0" borderId="0" xfId="0" applyNumberFormat="1" applyFont="1" applyBorder="1" applyAlignment="1">
      <alignment vertical="top" shrinkToFit="1"/>
    </xf>
    <xf numFmtId="0" fontId="19" fillId="0" borderId="21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61099</xdr:colOff>
      <xdr:row>1</xdr:row>
      <xdr:rowOff>114066</xdr:rowOff>
    </xdr:from>
    <xdr:ext cx="1229360" cy="203835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1099" y="253214"/>
          <a:ext cx="1229360" cy="203835"/>
          <a:chOff x="0" y="0"/>
          <a:chExt cx="1229360" cy="203835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-12" y="9"/>
            <a:ext cx="1229360" cy="203835"/>
          </a:xfrm>
          <a:custGeom>
            <a:avLst/>
            <a:gdLst/>
            <a:ahLst/>
            <a:cxnLst/>
            <a:rect l="0" t="0" r="0" b="0"/>
            <a:pathLst>
              <a:path w="1229360" h="203835">
                <a:moveTo>
                  <a:pt x="222656" y="6781"/>
                </a:moveTo>
                <a:lnTo>
                  <a:pt x="216712" y="4521"/>
                </a:lnTo>
                <a:lnTo>
                  <a:pt x="207810" y="4521"/>
                </a:lnTo>
                <a:lnTo>
                  <a:pt x="201879" y="2260"/>
                </a:lnTo>
                <a:lnTo>
                  <a:pt x="192963" y="0"/>
                </a:lnTo>
                <a:lnTo>
                  <a:pt x="133591" y="0"/>
                </a:lnTo>
                <a:lnTo>
                  <a:pt x="80162" y="15849"/>
                </a:lnTo>
                <a:lnTo>
                  <a:pt x="38595" y="45275"/>
                </a:lnTo>
                <a:lnTo>
                  <a:pt x="8915" y="81495"/>
                </a:lnTo>
                <a:lnTo>
                  <a:pt x="0" y="124523"/>
                </a:lnTo>
                <a:lnTo>
                  <a:pt x="5943" y="142633"/>
                </a:lnTo>
                <a:lnTo>
                  <a:pt x="26720" y="176593"/>
                </a:lnTo>
                <a:lnTo>
                  <a:pt x="65316" y="196977"/>
                </a:lnTo>
                <a:lnTo>
                  <a:pt x="89065" y="203771"/>
                </a:lnTo>
                <a:lnTo>
                  <a:pt x="148437" y="203771"/>
                </a:lnTo>
                <a:lnTo>
                  <a:pt x="160312" y="201498"/>
                </a:lnTo>
                <a:lnTo>
                  <a:pt x="169214" y="201498"/>
                </a:lnTo>
                <a:lnTo>
                  <a:pt x="178117" y="199237"/>
                </a:lnTo>
                <a:lnTo>
                  <a:pt x="184061" y="196977"/>
                </a:lnTo>
                <a:lnTo>
                  <a:pt x="201879" y="122250"/>
                </a:lnTo>
                <a:lnTo>
                  <a:pt x="195935" y="126784"/>
                </a:lnTo>
                <a:lnTo>
                  <a:pt x="189992" y="129044"/>
                </a:lnTo>
                <a:lnTo>
                  <a:pt x="181089" y="133578"/>
                </a:lnTo>
                <a:lnTo>
                  <a:pt x="175145" y="135839"/>
                </a:lnTo>
                <a:lnTo>
                  <a:pt x="166243" y="138099"/>
                </a:lnTo>
                <a:lnTo>
                  <a:pt x="160312" y="140373"/>
                </a:lnTo>
                <a:lnTo>
                  <a:pt x="133591" y="140373"/>
                </a:lnTo>
                <a:lnTo>
                  <a:pt x="124688" y="138099"/>
                </a:lnTo>
                <a:lnTo>
                  <a:pt x="115785" y="133578"/>
                </a:lnTo>
                <a:lnTo>
                  <a:pt x="103911" y="124523"/>
                </a:lnTo>
                <a:lnTo>
                  <a:pt x="97967" y="110934"/>
                </a:lnTo>
                <a:lnTo>
                  <a:pt x="97967" y="101879"/>
                </a:lnTo>
                <a:lnTo>
                  <a:pt x="127647" y="70180"/>
                </a:lnTo>
                <a:lnTo>
                  <a:pt x="148437" y="63385"/>
                </a:lnTo>
                <a:lnTo>
                  <a:pt x="166243" y="63385"/>
                </a:lnTo>
                <a:lnTo>
                  <a:pt x="175145" y="65646"/>
                </a:lnTo>
                <a:lnTo>
                  <a:pt x="181089" y="65646"/>
                </a:lnTo>
                <a:lnTo>
                  <a:pt x="187032" y="67919"/>
                </a:lnTo>
                <a:lnTo>
                  <a:pt x="192963" y="72453"/>
                </a:lnTo>
                <a:lnTo>
                  <a:pt x="198907" y="74714"/>
                </a:lnTo>
                <a:lnTo>
                  <a:pt x="210769" y="83769"/>
                </a:lnTo>
                <a:lnTo>
                  <a:pt x="222656" y="6781"/>
                </a:lnTo>
                <a:close/>
              </a:path>
              <a:path w="1229360" h="203835">
                <a:moveTo>
                  <a:pt x="486854" y="201498"/>
                </a:moveTo>
                <a:lnTo>
                  <a:pt x="480174" y="176593"/>
                </a:lnTo>
                <a:lnTo>
                  <a:pt x="467423" y="129044"/>
                </a:lnTo>
                <a:lnTo>
                  <a:pt x="451027" y="67919"/>
                </a:lnTo>
                <a:lnTo>
                  <a:pt x="433425" y="2260"/>
                </a:lnTo>
                <a:lnTo>
                  <a:pt x="374053" y="2260"/>
                </a:lnTo>
                <a:lnTo>
                  <a:pt x="374053" y="129044"/>
                </a:lnTo>
                <a:lnTo>
                  <a:pt x="338416" y="129044"/>
                </a:lnTo>
                <a:lnTo>
                  <a:pt x="368109" y="67919"/>
                </a:lnTo>
                <a:lnTo>
                  <a:pt x="371081" y="67919"/>
                </a:lnTo>
                <a:lnTo>
                  <a:pt x="371081" y="95084"/>
                </a:lnTo>
                <a:lnTo>
                  <a:pt x="374053" y="129044"/>
                </a:lnTo>
                <a:lnTo>
                  <a:pt x="374053" y="2260"/>
                </a:lnTo>
                <a:lnTo>
                  <a:pt x="329526" y="2260"/>
                </a:lnTo>
                <a:lnTo>
                  <a:pt x="195935" y="201498"/>
                </a:lnTo>
                <a:lnTo>
                  <a:pt x="296862" y="201498"/>
                </a:lnTo>
                <a:lnTo>
                  <a:pt x="311708" y="176593"/>
                </a:lnTo>
                <a:lnTo>
                  <a:pt x="382955" y="176593"/>
                </a:lnTo>
                <a:lnTo>
                  <a:pt x="385914" y="201498"/>
                </a:lnTo>
                <a:lnTo>
                  <a:pt x="486854" y="201498"/>
                </a:lnTo>
                <a:close/>
              </a:path>
              <a:path w="1229360" h="203835">
                <a:moveTo>
                  <a:pt x="638251" y="2260"/>
                </a:moveTo>
                <a:lnTo>
                  <a:pt x="543255" y="2260"/>
                </a:lnTo>
                <a:lnTo>
                  <a:pt x="501700" y="201498"/>
                </a:lnTo>
                <a:lnTo>
                  <a:pt x="596684" y="201498"/>
                </a:lnTo>
                <a:lnTo>
                  <a:pt x="638251" y="2260"/>
                </a:lnTo>
                <a:close/>
              </a:path>
              <a:path w="1229360" h="203835">
                <a:moveTo>
                  <a:pt x="1228979" y="201498"/>
                </a:moveTo>
                <a:lnTo>
                  <a:pt x="1222298" y="176593"/>
                </a:lnTo>
                <a:lnTo>
                  <a:pt x="1209548" y="129044"/>
                </a:lnTo>
                <a:lnTo>
                  <a:pt x="1193152" y="67919"/>
                </a:lnTo>
                <a:lnTo>
                  <a:pt x="1175550" y="2260"/>
                </a:lnTo>
                <a:lnTo>
                  <a:pt x="1116190" y="2260"/>
                </a:lnTo>
                <a:lnTo>
                  <a:pt x="1116190" y="129044"/>
                </a:lnTo>
                <a:lnTo>
                  <a:pt x="1077620" y="129044"/>
                </a:lnTo>
                <a:lnTo>
                  <a:pt x="1107262" y="67919"/>
                </a:lnTo>
                <a:lnTo>
                  <a:pt x="1113193" y="67919"/>
                </a:lnTo>
                <a:lnTo>
                  <a:pt x="1113193" y="95084"/>
                </a:lnTo>
                <a:lnTo>
                  <a:pt x="1116190" y="129044"/>
                </a:lnTo>
                <a:lnTo>
                  <a:pt x="1116190" y="2260"/>
                </a:lnTo>
                <a:lnTo>
                  <a:pt x="1071702" y="2260"/>
                </a:lnTo>
                <a:lnTo>
                  <a:pt x="938047" y="201498"/>
                </a:lnTo>
                <a:lnTo>
                  <a:pt x="1038974" y="201498"/>
                </a:lnTo>
                <a:lnTo>
                  <a:pt x="1050912" y="176593"/>
                </a:lnTo>
                <a:lnTo>
                  <a:pt x="1122121" y="176593"/>
                </a:lnTo>
                <a:lnTo>
                  <a:pt x="1128052" y="201498"/>
                </a:lnTo>
                <a:lnTo>
                  <a:pt x="1228979" y="20149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0433" y="2260"/>
            <a:ext cx="365107" cy="199245"/>
          </a:xfrm>
          <a:prstGeom prst="rect">
            <a:avLst/>
          </a:prstGeom>
        </xdr:spPr>
      </xdr:pic>
    </xdr:grpSp>
    <xdr:clientData/>
  </xdr:oneCellAnchor>
  <xdr:oneCellAnchor>
    <xdr:from>
      <xdr:col>12</xdr:col>
      <xdr:colOff>106439</xdr:colOff>
      <xdr:row>98</xdr:row>
      <xdr:rowOff>102107</xdr:rowOff>
    </xdr:from>
    <xdr:ext cx="1522730" cy="1223645"/>
    <xdr:grpSp>
      <xdr:nvGrpSpPr>
        <xdr:cNvPr id="5" name="Group 17">
          <a:extLst>
            <a:ext uri="{FF2B5EF4-FFF2-40B4-BE49-F238E27FC236}">
              <a16:creationId xmlns:a16="http://schemas.microsoft.com/office/drawing/2014/main" id="{2ACD575D-0CCE-4024-9989-A9BAC2F657CC}"/>
            </a:ext>
          </a:extLst>
        </xdr:cNvPr>
        <xdr:cNvGrpSpPr/>
      </xdr:nvGrpSpPr>
      <xdr:grpSpPr>
        <a:xfrm>
          <a:off x="11403496" y="21564003"/>
          <a:ext cx="1522730" cy="1223645"/>
          <a:chOff x="0" y="0"/>
          <a:chExt cx="1522730" cy="1223645"/>
        </a:xfrm>
      </xdr:grpSpPr>
      <xdr:sp macro="" textlink="">
        <xdr:nvSpPr>
          <xdr:cNvPr id="6" name="Shape 18">
            <a:extLst>
              <a:ext uri="{FF2B5EF4-FFF2-40B4-BE49-F238E27FC236}">
                <a16:creationId xmlns:a16="http://schemas.microsoft.com/office/drawing/2014/main" id="{B94CBD2E-86FD-746D-DDBF-940AA6AC1BAF}"/>
              </a:ext>
            </a:extLst>
          </xdr:cNvPr>
          <xdr:cNvSpPr/>
        </xdr:nvSpPr>
        <xdr:spPr>
          <a:xfrm>
            <a:off x="171131" y="28924"/>
            <a:ext cx="1203325" cy="1195070"/>
          </a:xfrm>
          <a:custGeom>
            <a:avLst/>
            <a:gdLst/>
            <a:ahLst/>
            <a:cxnLst/>
            <a:rect l="0" t="0" r="0" b="0"/>
            <a:pathLst>
              <a:path w="1203325" h="1195070">
                <a:moveTo>
                  <a:pt x="216854" y="942142"/>
                </a:moveTo>
                <a:lnTo>
                  <a:pt x="151992" y="980947"/>
                </a:lnTo>
                <a:lnTo>
                  <a:pt x="100460" y="1019902"/>
                </a:lnTo>
                <a:lnTo>
                  <a:pt x="61036" y="1057806"/>
                </a:lnTo>
                <a:lnTo>
                  <a:pt x="32500" y="1093461"/>
                </a:lnTo>
                <a:lnTo>
                  <a:pt x="3204" y="1153218"/>
                </a:lnTo>
                <a:lnTo>
                  <a:pt x="0" y="1174921"/>
                </a:lnTo>
                <a:lnTo>
                  <a:pt x="7714" y="1190427"/>
                </a:lnTo>
                <a:lnTo>
                  <a:pt x="14626" y="1194523"/>
                </a:lnTo>
                <a:lnTo>
                  <a:pt x="96531" y="1194523"/>
                </a:lnTo>
                <a:lnTo>
                  <a:pt x="96855" y="1194381"/>
                </a:lnTo>
                <a:lnTo>
                  <a:pt x="100240" y="1192073"/>
                </a:lnTo>
                <a:lnTo>
                  <a:pt x="23278" y="1192073"/>
                </a:lnTo>
                <a:lnTo>
                  <a:pt x="25514" y="1169420"/>
                </a:lnTo>
                <a:lnTo>
                  <a:pt x="59347" y="1103862"/>
                </a:lnTo>
                <a:lnTo>
                  <a:pt x="88972" y="1064557"/>
                </a:lnTo>
                <a:lnTo>
                  <a:pt x="125756" y="1023302"/>
                </a:lnTo>
                <a:lnTo>
                  <a:pt x="168712" y="981897"/>
                </a:lnTo>
                <a:lnTo>
                  <a:pt x="216854" y="942142"/>
                </a:lnTo>
                <a:close/>
              </a:path>
              <a:path w="1203325" h="1195070">
                <a:moveTo>
                  <a:pt x="514570" y="0"/>
                </a:moveTo>
                <a:lnTo>
                  <a:pt x="490488" y="16080"/>
                </a:lnTo>
                <a:lnTo>
                  <a:pt x="478121" y="53294"/>
                </a:lnTo>
                <a:lnTo>
                  <a:pt x="473565" y="95102"/>
                </a:lnTo>
                <a:lnTo>
                  <a:pt x="472914" y="124965"/>
                </a:lnTo>
                <a:lnTo>
                  <a:pt x="473795" y="151976"/>
                </a:lnTo>
                <a:lnTo>
                  <a:pt x="480150" y="211970"/>
                </a:lnTo>
                <a:lnTo>
                  <a:pt x="491138" y="275850"/>
                </a:lnTo>
                <a:lnTo>
                  <a:pt x="505840" y="342698"/>
                </a:lnTo>
                <a:lnTo>
                  <a:pt x="514570" y="376121"/>
                </a:lnTo>
                <a:lnTo>
                  <a:pt x="512453" y="390227"/>
                </a:lnTo>
                <a:lnTo>
                  <a:pt x="496421" y="442537"/>
                </a:lnTo>
                <a:lnTo>
                  <a:pt x="483107" y="478888"/>
                </a:lnTo>
                <a:lnTo>
                  <a:pt x="466663" y="520802"/>
                </a:lnTo>
                <a:lnTo>
                  <a:pt x="447389" y="567352"/>
                </a:lnTo>
                <a:lnTo>
                  <a:pt x="425586" y="617613"/>
                </a:lnTo>
                <a:lnTo>
                  <a:pt x="401555" y="670657"/>
                </a:lnTo>
                <a:lnTo>
                  <a:pt x="375597" y="725558"/>
                </a:lnTo>
                <a:lnTo>
                  <a:pt x="348013" y="781390"/>
                </a:lnTo>
                <a:lnTo>
                  <a:pt x="319102" y="837227"/>
                </a:lnTo>
                <a:lnTo>
                  <a:pt x="289168" y="892143"/>
                </a:lnTo>
                <a:lnTo>
                  <a:pt x="258509" y="945211"/>
                </a:lnTo>
                <a:lnTo>
                  <a:pt x="227427" y="995504"/>
                </a:lnTo>
                <a:lnTo>
                  <a:pt x="196223" y="1042097"/>
                </a:lnTo>
                <a:lnTo>
                  <a:pt x="165197" y="1084064"/>
                </a:lnTo>
                <a:lnTo>
                  <a:pt x="134651" y="1120477"/>
                </a:lnTo>
                <a:lnTo>
                  <a:pt x="104885" y="1150411"/>
                </a:lnTo>
                <a:lnTo>
                  <a:pt x="48898" y="1187135"/>
                </a:lnTo>
                <a:lnTo>
                  <a:pt x="23278" y="1192073"/>
                </a:lnTo>
                <a:lnTo>
                  <a:pt x="100240" y="1192073"/>
                </a:lnTo>
                <a:lnTo>
                  <a:pt x="151233" y="1151317"/>
                </a:lnTo>
                <a:lnTo>
                  <a:pt x="182375" y="1117710"/>
                </a:lnTo>
                <a:lnTo>
                  <a:pt x="216219" y="1075502"/>
                </a:lnTo>
                <a:lnTo>
                  <a:pt x="252816" y="1024279"/>
                </a:lnTo>
                <a:lnTo>
                  <a:pt x="292216" y="963628"/>
                </a:lnTo>
                <a:lnTo>
                  <a:pt x="334470" y="893136"/>
                </a:lnTo>
                <a:lnTo>
                  <a:pt x="345568" y="889460"/>
                </a:lnTo>
                <a:lnTo>
                  <a:pt x="334470" y="889460"/>
                </a:lnTo>
                <a:lnTo>
                  <a:pt x="373177" y="820905"/>
                </a:lnTo>
                <a:lnTo>
                  <a:pt x="406539" y="758987"/>
                </a:lnTo>
                <a:lnTo>
                  <a:pt x="435021" y="703214"/>
                </a:lnTo>
                <a:lnTo>
                  <a:pt x="459084" y="653094"/>
                </a:lnTo>
                <a:lnTo>
                  <a:pt x="479193" y="608135"/>
                </a:lnTo>
                <a:lnTo>
                  <a:pt x="495810" y="567843"/>
                </a:lnTo>
                <a:lnTo>
                  <a:pt x="509398" y="531727"/>
                </a:lnTo>
                <a:lnTo>
                  <a:pt x="529342" y="470050"/>
                </a:lnTo>
                <a:lnTo>
                  <a:pt x="536623" y="443505"/>
                </a:lnTo>
                <a:lnTo>
                  <a:pt x="579257" y="443505"/>
                </a:lnTo>
                <a:lnTo>
                  <a:pt x="570395" y="422652"/>
                </a:lnTo>
                <a:lnTo>
                  <a:pt x="552550" y="372446"/>
                </a:lnTo>
                <a:lnTo>
                  <a:pt x="560950" y="315814"/>
                </a:lnTo>
                <a:lnTo>
                  <a:pt x="561517" y="309963"/>
                </a:lnTo>
                <a:lnTo>
                  <a:pt x="536623" y="309963"/>
                </a:lnTo>
                <a:lnTo>
                  <a:pt x="522533" y="256210"/>
                </a:lnTo>
                <a:lnTo>
                  <a:pt x="513038" y="204294"/>
                </a:lnTo>
                <a:lnTo>
                  <a:pt x="507678" y="155594"/>
                </a:lnTo>
                <a:lnTo>
                  <a:pt x="505994" y="111488"/>
                </a:lnTo>
                <a:lnTo>
                  <a:pt x="506233" y="100462"/>
                </a:lnTo>
                <a:lnTo>
                  <a:pt x="506349" y="95102"/>
                </a:lnTo>
                <a:lnTo>
                  <a:pt x="506396" y="92977"/>
                </a:lnTo>
                <a:lnTo>
                  <a:pt x="509210" y="61717"/>
                </a:lnTo>
                <a:lnTo>
                  <a:pt x="516848" y="29307"/>
                </a:lnTo>
                <a:lnTo>
                  <a:pt x="531722" y="7350"/>
                </a:lnTo>
                <a:lnTo>
                  <a:pt x="561564" y="7350"/>
                </a:lnTo>
                <a:lnTo>
                  <a:pt x="545812" y="1225"/>
                </a:lnTo>
                <a:lnTo>
                  <a:pt x="514570" y="0"/>
                </a:lnTo>
                <a:close/>
              </a:path>
              <a:path w="1203325" h="1195070">
                <a:moveTo>
                  <a:pt x="1172485" y="887010"/>
                </a:moveTo>
                <a:lnTo>
                  <a:pt x="1161171" y="889192"/>
                </a:lnTo>
                <a:lnTo>
                  <a:pt x="1151810" y="895280"/>
                </a:lnTo>
                <a:lnTo>
                  <a:pt x="1145435" y="904583"/>
                </a:lnTo>
                <a:lnTo>
                  <a:pt x="1143081" y="916414"/>
                </a:lnTo>
                <a:lnTo>
                  <a:pt x="1145435" y="927536"/>
                </a:lnTo>
                <a:lnTo>
                  <a:pt x="1151810" y="936476"/>
                </a:lnTo>
                <a:lnTo>
                  <a:pt x="1161171" y="942429"/>
                </a:lnTo>
                <a:lnTo>
                  <a:pt x="1172485" y="944592"/>
                </a:lnTo>
                <a:lnTo>
                  <a:pt x="1185023" y="942429"/>
                </a:lnTo>
                <a:lnTo>
                  <a:pt x="1191458" y="938467"/>
                </a:lnTo>
                <a:lnTo>
                  <a:pt x="1172485" y="938467"/>
                </a:lnTo>
                <a:lnTo>
                  <a:pt x="1163679" y="936744"/>
                </a:lnTo>
                <a:lnTo>
                  <a:pt x="1156251" y="932035"/>
                </a:lnTo>
                <a:lnTo>
                  <a:pt x="1151121" y="925028"/>
                </a:lnTo>
                <a:lnTo>
                  <a:pt x="1149206" y="916414"/>
                </a:lnTo>
                <a:lnTo>
                  <a:pt x="1151121" y="907091"/>
                </a:lnTo>
                <a:lnTo>
                  <a:pt x="1156251" y="899721"/>
                </a:lnTo>
                <a:lnTo>
                  <a:pt x="1163679" y="894878"/>
                </a:lnTo>
                <a:lnTo>
                  <a:pt x="1172485" y="893136"/>
                </a:lnTo>
                <a:lnTo>
                  <a:pt x="1191286" y="893136"/>
                </a:lnTo>
                <a:lnTo>
                  <a:pt x="1185023" y="889192"/>
                </a:lnTo>
                <a:lnTo>
                  <a:pt x="1172485" y="887010"/>
                </a:lnTo>
                <a:close/>
              </a:path>
              <a:path w="1203325" h="1195070">
                <a:moveTo>
                  <a:pt x="1191286" y="893136"/>
                </a:moveTo>
                <a:lnTo>
                  <a:pt x="1172485" y="893136"/>
                </a:lnTo>
                <a:lnTo>
                  <a:pt x="1182324" y="894878"/>
                </a:lnTo>
                <a:lnTo>
                  <a:pt x="1189637" y="899721"/>
                </a:lnTo>
                <a:lnTo>
                  <a:pt x="1194193" y="907091"/>
                </a:lnTo>
                <a:lnTo>
                  <a:pt x="1195763" y="916414"/>
                </a:lnTo>
                <a:lnTo>
                  <a:pt x="1194193" y="925028"/>
                </a:lnTo>
                <a:lnTo>
                  <a:pt x="1189637" y="932035"/>
                </a:lnTo>
                <a:lnTo>
                  <a:pt x="1182324" y="936744"/>
                </a:lnTo>
                <a:lnTo>
                  <a:pt x="1172485" y="938467"/>
                </a:lnTo>
                <a:lnTo>
                  <a:pt x="1191458" y="938467"/>
                </a:lnTo>
                <a:lnTo>
                  <a:pt x="1194691" y="936476"/>
                </a:lnTo>
                <a:lnTo>
                  <a:pt x="1200912" y="927536"/>
                </a:lnTo>
                <a:lnTo>
                  <a:pt x="1203114" y="916414"/>
                </a:lnTo>
                <a:lnTo>
                  <a:pt x="1200912" y="904583"/>
                </a:lnTo>
                <a:lnTo>
                  <a:pt x="1194691" y="895280"/>
                </a:lnTo>
                <a:lnTo>
                  <a:pt x="1191286" y="893136"/>
                </a:lnTo>
                <a:close/>
              </a:path>
              <a:path w="1203325" h="1195070">
                <a:moveTo>
                  <a:pt x="1181061" y="896811"/>
                </a:moveTo>
                <a:lnTo>
                  <a:pt x="1161458" y="896811"/>
                </a:lnTo>
                <a:lnTo>
                  <a:pt x="1161458" y="932341"/>
                </a:lnTo>
                <a:lnTo>
                  <a:pt x="1167584" y="932341"/>
                </a:lnTo>
                <a:lnTo>
                  <a:pt x="1167584" y="918864"/>
                </a:lnTo>
                <a:lnTo>
                  <a:pt x="1183103" y="918864"/>
                </a:lnTo>
                <a:lnTo>
                  <a:pt x="1182286" y="917639"/>
                </a:lnTo>
                <a:lnTo>
                  <a:pt x="1178610" y="916414"/>
                </a:lnTo>
                <a:lnTo>
                  <a:pt x="1185961" y="913964"/>
                </a:lnTo>
                <a:lnTo>
                  <a:pt x="1167584" y="913964"/>
                </a:lnTo>
                <a:lnTo>
                  <a:pt x="1167584" y="904162"/>
                </a:lnTo>
                <a:lnTo>
                  <a:pt x="1185145" y="904162"/>
                </a:lnTo>
                <a:lnTo>
                  <a:pt x="1184736" y="901712"/>
                </a:lnTo>
                <a:lnTo>
                  <a:pt x="1181061" y="896811"/>
                </a:lnTo>
                <a:close/>
              </a:path>
              <a:path w="1203325" h="1195070">
                <a:moveTo>
                  <a:pt x="1183103" y="918864"/>
                </a:moveTo>
                <a:lnTo>
                  <a:pt x="1174935" y="918864"/>
                </a:lnTo>
                <a:lnTo>
                  <a:pt x="1177385" y="922540"/>
                </a:lnTo>
                <a:lnTo>
                  <a:pt x="1178610" y="926215"/>
                </a:lnTo>
                <a:lnTo>
                  <a:pt x="1179774" y="932035"/>
                </a:lnTo>
                <a:lnTo>
                  <a:pt x="1179836" y="932341"/>
                </a:lnTo>
                <a:lnTo>
                  <a:pt x="1185961" y="932341"/>
                </a:lnTo>
                <a:lnTo>
                  <a:pt x="1184736" y="926215"/>
                </a:lnTo>
                <a:lnTo>
                  <a:pt x="1184736" y="921314"/>
                </a:lnTo>
                <a:lnTo>
                  <a:pt x="1183103" y="918864"/>
                </a:lnTo>
                <a:close/>
              </a:path>
              <a:path w="1203325" h="1195070">
                <a:moveTo>
                  <a:pt x="1185145" y="904162"/>
                </a:moveTo>
                <a:lnTo>
                  <a:pt x="1176160" y="904162"/>
                </a:lnTo>
                <a:lnTo>
                  <a:pt x="1178610" y="905387"/>
                </a:lnTo>
                <a:lnTo>
                  <a:pt x="1178610" y="912738"/>
                </a:lnTo>
                <a:lnTo>
                  <a:pt x="1174935" y="913964"/>
                </a:lnTo>
                <a:lnTo>
                  <a:pt x="1185961" y="913964"/>
                </a:lnTo>
                <a:lnTo>
                  <a:pt x="1185961" y="909063"/>
                </a:lnTo>
                <a:lnTo>
                  <a:pt x="1185215" y="904583"/>
                </a:lnTo>
                <a:lnTo>
                  <a:pt x="1185145" y="904162"/>
                </a:lnTo>
                <a:close/>
              </a:path>
              <a:path w="1203325" h="1195070">
                <a:moveTo>
                  <a:pt x="579257" y="443505"/>
                </a:moveTo>
                <a:lnTo>
                  <a:pt x="536623" y="443505"/>
                </a:lnTo>
                <a:lnTo>
                  <a:pt x="568922" y="515777"/>
                </a:lnTo>
                <a:lnTo>
                  <a:pt x="602744" y="576262"/>
                </a:lnTo>
                <a:lnTo>
                  <a:pt x="637197" y="626151"/>
                </a:lnTo>
                <a:lnTo>
                  <a:pt x="671391" y="666636"/>
                </a:lnTo>
                <a:lnTo>
                  <a:pt x="704437" y="698909"/>
                </a:lnTo>
                <a:lnTo>
                  <a:pt x="735444" y="724161"/>
                </a:lnTo>
                <a:lnTo>
                  <a:pt x="787782" y="758369"/>
                </a:lnTo>
                <a:lnTo>
                  <a:pt x="739646" y="767221"/>
                </a:lnTo>
                <a:lnTo>
                  <a:pt x="690154" y="777464"/>
                </a:lnTo>
                <a:lnTo>
                  <a:pt x="639764" y="789089"/>
                </a:lnTo>
                <a:lnTo>
                  <a:pt x="588663" y="802145"/>
                </a:lnTo>
                <a:lnTo>
                  <a:pt x="537219" y="816644"/>
                </a:lnTo>
                <a:lnTo>
                  <a:pt x="485756" y="832604"/>
                </a:lnTo>
                <a:lnTo>
                  <a:pt x="434594" y="850047"/>
                </a:lnTo>
                <a:lnTo>
                  <a:pt x="384058" y="868993"/>
                </a:lnTo>
                <a:lnTo>
                  <a:pt x="334470" y="889460"/>
                </a:lnTo>
                <a:lnTo>
                  <a:pt x="345568" y="889460"/>
                </a:lnTo>
                <a:lnTo>
                  <a:pt x="378733" y="878477"/>
                </a:lnTo>
                <a:lnTo>
                  <a:pt x="425260" y="864663"/>
                </a:lnTo>
                <a:lnTo>
                  <a:pt x="473669" y="851732"/>
                </a:lnTo>
                <a:lnTo>
                  <a:pt x="523577" y="839719"/>
                </a:lnTo>
                <a:lnTo>
                  <a:pt x="574603" y="828662"/>
                </a:lnTo>
                <a:lnTo>
                  <a:pt x="626364" y="818598"/>
                </a:lnTo>
                <a:lnTo>
                  <a:pt x="678478" y="809562"/>
                </a:lnTo>
                <a:lnTo>
                  <a:pt x="730562" y="801592"/>
                </a:lnTo>
                <a:lnTo>
                  <a:pt x="782235" y="794726"/>
                </a:lnTo>
                <a:lnTo>
                  <a:pt x="832307" y="789089"/>
                </a:lnTo>
                <a:lnTo>
                  <a:pt x="924968" y="789089"/>
                </a:lnTo>
                <a:lnTo>
                  <a:pt x="905398" y="780422"/>
                </a:lnTo>
                <a:lnTo>
                  <a:pt x="949451" y="777879"/>
                </a:lnTo>
                <a:lnTo>
                  <a:pt x="1002183" y="776428"/>
                </a:lnTo>
                <a:lnTo>
                  <a:pt x="1178263" y="776428"/>
                </a:lnTo>
                <a:lnTo>
                  <a:pt x="1166026" y="767416"/>
                </a:lnTo>
                <a:lnTo>
                  <a:pt x="1122929" y="752900"/>
                </a:lnTo>
                <a:lnTo>
                  <a:pt x="1102850" y="749793"/>
                </a:lnTo>
                <a:lnTo>
                  <a:pt x="851491" y="749793"/>
                </a:lnTo>
                <a:lnTo>
                  <a:pt x="823063" y="733521"/>
                </a:lnTo>
                <a:lnTo>
                  <a:pt x="767586" y="697762"/>
                </a:lnTo>
                <a:lnTo>
                  <a:pt x="705378" y="645180"/>
                </a:lnTo>
                <a:lnTo>
                  <a:pt x="672423" y="606975"/>
                </a:lnTo>
                <a:lnTo>
                  <a:pt x="642405" y="564870"/>
                </a:lnTo>
                <a:lnTo>
                  <a:pt x="615366" y="519614"/>
                </a:lnTo>
                <a:lnTo>
                  <a:pt x="591348" y="471958"/>
                </a:lnTo>
                <a:lnTo>
                  <a:pt x="579257" y="443505"/>
                </a:lnTo>
                <a:close/>
              </a:path>
              <a:path w="1203325" h="1195070">
                <a:moveTo>
                  <a:pt x="924968" y="789089"/>
                </a:moveTo>
                <a:lnTo>
                  <a:pt x="833306" y="789089"/>
                </a:lnTo>
                <a:lnTo>
                  <a:pt x="886544" y="814159"/>
                </a:lnTo>
                <a:lnTo>
                  <a:pt x="940383" y="835508"/>
                </a:lnTo>
                <a:lnTo>
                  <a:pt x="992998" y="852706"/>
                </a:lnTo>
                <a:lnTo>
                  <a:pt x="1042753" y="865411"/>
                </a:lnTo>
                <a:lnTo>
                  <a:pt x="1088016" y="873284"/>
                </a:lnTo>
                <a:lnTo>
                  <a:pt x="1127153" y="875984"/>
                </a:lnTo>
                <a:lnTo>
                  <a:pt x="1152442" y="874337"/>
                </a:lnTo>
                <a:lnTo>
                  <a:pt x="1171413" y="869245"/>
                </a:lnTo>
                <a:lnTo>
                  <a:pt x="1184181" y="860478"/>
                </a:lnTo>
                <a:lnTo>
                  <a:pt x="1186341" y="856381"/>
                </a:lnTo>
                <a:lnTo>
                  <a:pt x="1152882" y="856381"/>
                </a:lnTo>
                <a:lnTo>
                  <a:pt x="1115147" y="852833"/>
                </a:lnTo>
                <a:lnTo>
                  <a:pt x="1069473" y="842699"/>
                </a:lnTo>
                <a:lnTo>
                  <a:pt x="1017917" y="826742"/>
                </a:lnTo>
                <a:lnTo>
                  <a:pt x="962540" y="805729"/>
                </a:lnTo>
                <a:lnTo>
                  <a:pt x="924968" y="789089"/>
                </a:lnTo>
                <a:close/>
              </a:path>
              <a:path w="1203325" h="1195070">
                <a:moveTo>
                  <a:pt x="1190862" y="847805"/>
                </a:moveTo>
                <a:lnTo>
                  <a:pt x="1183549" y="850696"/>
                </a:lnTo>
                <a:lnTo>
                  <a:pt x="1174629" y="853472"/>
                </a:lnTo>
                <a:lnTo>
                  <a:pt x="1164330" y="855558"/>
                </a:lnTo>
                <a:lnTo>
                  <a:pt x="1152882" y="856381"/>
                </a:lnTo>
                <a:lnTo>
                  <a:pt x="1186341" y="856381"/>
                </a:lnTo>
                <a:lnTo>
                  <a:pt x="1190862" y="847805"/>
                </a:lnTo>
                <a:close/>
              </a:path>
              <a:path w="1203325" h="1195070">
                <a:moveTo>
                  <a:pt x="1178263" y="776428"/>
                </a:moveTo>
                <a:lnTo>
                  <a:pt x="1002183" y="776428"/>
                </a:lnTo>
                <a:lnTo>
                  <a:pt x="1057873" y="777464"/>
                </a:lnTo>
                <a:lnTo>
                  <a:pt x="1110798" y="782379"/>
                </a:lnTo>
                <a:lnTo>
                  <a:pt x="1155236" y="792566"/>
                </a:lnTo>
                <a:lnTo>
                  <a:pt x="1185465" y="809418"/>
                </a:lnTo>
                <a:lnTo>
                  <a:pt x="1195763" y="834329"/>
                </a:lnTo>
                <a:lnTo>
                  <a:pt x="1199438" y="825753"/>
                </a:lnTo>
                <a:lnTo>
                  <a:pt x="1203108" y="822077"/>
                </a:lnTo>
                <a:lnTo>
                  <a:pt x="1203108" y="813501"/>
                </a:lnTo>
                <a:lnTo>
                  <a:pt x="1193479" y="787636"/>
                </a:lnTo>
                <a:lnTo>
                  <a:pt x="1178263" y="776428"/>
                </a:lnTo>
                <a:close/>
              </a:path>
              <a:path w="1203325" h="1195070">
                <a:moveTo>
                  <a:pt x="998511" y="741217"/>
                </a:moveTo>
                <a:lnTo>
                  <a:pt x="965718" y="742040"/>
                </a:lnTo>
                <a:lnTo>
                  <a:pt x="929768" y="744148"/>
                </a:lnTo>
                <a:lnTo>
                  <a:pt x="851491" y="749793"/>
                </a:lnTo>
                <a:lnTo>
                  <a:pt x="1102850" y="749793"/>
                </a:lnTo>
                <a:lnTo>
                  <a:pt x="1066366" y="744148"/>
                </a:lnTo>
                <a:lnTo>
                  <a:pt x="998511" y="741217"/>
                </a:lnTo>
                <a:close/>
              </a:path>
              <a:path w="1203325" h="1195070">
                <a:moveTo>
                  <a:pt x="573378" y="100462"/>
                </a:moveTo>
                <a:lnTo>
                  <a:pt x="566773" y="136642"/>
                </a:lnTo>
                <a:lnTo>
                  <a:pt x="559135" y="183160"/>
                </a:lnTo>
                <a:lnTo>
                  <a:pt x="549430" y="240704"/>
                </a:lnTo>
                <a:lnTo>
                  <a:pt x="536623" y="309963"/>
                </a:lnTo>
                <a:lnTo>
                  <a:pt x="561517" y="309963"/>
                </a:lnTo>
                <a:lnTo>
                  <a:pt x="566233" y="261359"/>
                </a:lnTo>
                <a:lnTo>
                  <a:pt x="569398" y="208021"/>
                </a:lnTo>
                <a:lnTo>
                  <a:pt x="571414" y="155594"/>
                </a:lnTo>
                <a:lnTo>
                  <a:pt x="573378" y="100462"/>
                </a:lnTo>
                <a:close/>
              </a:path>
              <a:path w="1203325" h="1195070">
                <a:moveTo>
                  <a:pt x="561564" y="7350"/>
                </a:moveTo>
                <a:lnTo>
                  <a:pt x="531722" y="7350"/>
                </a:lnTo>
                <a:lnTo>
                  <a:pt x="544950" y="15697"/>
                </a:lnTo>
                <a:lnTo>
                  <a:pt x="557604" y="29097"/>
                </a:lnTo>
                <a:lnTo>
                  <a:pt x="567731" y="49388"/>
                </a:lnTo>
                <a:lnTo>
                  <a:pt x="573378" y="78409"/>
                </a:lnTo>
                <a:lnTo>
                  <a:pt x="577972" y="33079"/>
                </a:lnTo>
                <a:lnTo>
                  <a:pt x="567865" y="9801"/>
                </a:lnTo>
                <a:lnTo>
                  <a:pt x="561564" y="7350"/>
                </a:lnTo>
                <a:close/>
              </a:path>
            </a:pathLst>
          </a:custGeom>
          <a:solidFill>
            <a:srgbClr val="FFD8D8">
              <a:alpha val="50000"/>
            </a:srgbClr>
          </a:solidFill>
        </xdr:spPr>
      </xdr:sp>
      <xdr:sp macro="" textlink="">
        <xdr:nvSpPr>
          <xdr:cNvPr id="7" name="Textbox 19">
            <a:extLst>
              <a:ext uri="{FF2B5EF4-FFF2-40B4-BE49-F238E27FC236}">
                <a16:creationId xmlns:a16="http://schemas.microsoft.com/office/drawing/2014/main" id="{52EA6D75-5459-ECCF-77BD-3FDB8649BEA5}"/>
              </a:ext>
            </a:extLst>
          </xdr:cNvPr>
          <xdr:cNvSpPr txBox="1"/>
        </xdr:nvSpPr>
        <xdr:spPr>
          <a:xfrm>
            <a:off x="0" y="0"/>
            <a:ext cx="695325" cy="12103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 sz="1550" b="0">
              <a:latin typeface="Trebuchet MS"/>
              <a:cs typeface="Trebuchet MS"/>
            </a:endParaRPr>
          </a:p>
        </xdr:txBody>
      </xdr:sp>
      <xdr:sp macro="" textlink="">
        <xdr:nvSpPr>
          <xdr:cNvPr id="8" name="Textbox 20">
            <a:extLst>
              <a:ext uri="{FF2B5EF4-FFF2-40B4-BE49-F238E27FC236}">
                <a16:creationId xmlns:a16="http://schemas.microsoft.com/office/drawing/2014/main" id="{E8702B9E-824C-05C9-AAE4-80C4BD778F5F}"/>
              </a:ext>
            </a:extLst>
          </xdr:cNvPr>
          <xdr:cNvSpPr txBox="1"/>
        </xdr:nvSpPr>
        <xdr:spPr>
          <a:xfrm>
            <a:off x="783134" y="25808"/>
            <a:ext cx="739140" cy="116967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 sz="850" b="0" spc="0">
              <a:latin typeface="Trebuchet MS"/>
              <a:cs typeface="Trebuchet MS"/>
            </a:endParaRPr>
          </a:p>
        </xdr:txBody>
      </xdr:sp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61099</xdr:colOff>
      <xdr:row>1</xdr:row>
      <xdr:rowOff>114066</xdr:rowOff>
    </xdr:from>
    <xdr:ext cx="1229360" cy="203835"/>
    <xdr:grpSp>
      <xdr:nvGrpSpPr>
        <xdr:cNvPr id="5" name="Group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61099" y="251226"/>
          <a:ext cx="1229360" cy="203835"/>
          <a:chOff x="0" y="0"/>
          <a:chExt cx="1229360" cy="203835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-12" y="9"/>
            <a:ext cx="1229360" cy="203835"/>
          </a:xfrm>
          <a:custGeom>
            <a:avLst/>
            <a:gdLst/>
            <a:ahLst/>
            <a:cxnLst/>
            <a:rect l="0" t="0" r="0" b="0"/>
            <a:pathLst>
              <a:path w="1229360" h="203835">
                <a:moveTo>
                  <a:pt x="222656" y="6781"/>
                </a:moveTo>
                <a:lnTo>
                  <a:pt x="216712" y="4521"/>
                </a:lnTo>
                <a:lnTo>
                  <a:pt x="207810" y="4521"/>
                </a:lnTo>
                <a:lnTo>
                  <a:pt x="201879" y="2260"/>
                </a:lnTo>
                <a:lnTo>
                  <a:pt x="192963" y="0"/>
                </a:lnTo>
                <a:lnTo>
                  <a:pt x="133591" y="0"/>
                </a:lnTo>
                <a:lnTo>
                  <a:pt x="80162" y="15849"/>
                </a:lnTo>
                <a:lnTo>
                  <a:pt x="38595" y="45275"/>
                </a:lnTo>
                <a:lnTo>
                  <a:pt x="8915" y="81495"/>
                </a:lnTo>
                <a:lnTo>
                  <a:pt x="0" y="124523"/>
                </a:lnTo>
                <a:lnTo>
                  <a:pt x="5943" y="142633"/>
                </a:lnTo>
                <a:lnTo>
                  <a:pt x="26720" y="176593"/>
                </a:lnTo>
                <a:lnTo>
                  <a:pt x="65316" y="196977"/>
                </a:lnTo>
                <a:lnTo>
                  <a:pt x="89065" y="203771"/>
                </a:lnTo>
                <a:lnTo>
                  <a:pt x="148437" y="203771"/>
                </a:lnTo>
                <a:lnTo>
                  <a:pt x="160312" y="201498"/>
                </a:lnTo>
                <a:lnTo>
                  <a:pt x="169214" y="201498"/>
                </a:lnTo>
                <a:lnTo>
                  <a:pt x="178117" y="199237"/>
                </a:lnTo>
                <a:lnTo>
                  <a:pt x="184061" y="196977"/>
                </a:lnTo>
                <a:lnTo>
                  <a:pt x="201879" y="122250"/>
                </a:lnTo>
                <a:lnTo>
                  <a:pt x="195935" y="126784"/>
                </a:lnTo>
                <a:lnTo>
                  <a:pt x="189992" y="129044"/>
                </a:lnTo>
                <a:lnTo>
                  <a:pt x="181089" y="133578"/>
                </a:lnTo>
                <a:lnTo>
                  <a:pt x="175145" y="135839"/>
                </a:lnTo>
                <a:lnTo>
                  <a:pt x="166243" y="138099"/>
                </a:lnTo>
                <a:lnTo>
                  <a:pt x="160312" y="140373"/>
                </a:lnTo>
                <a:lnTo>
                  <a:pt x="133591" y="140373"/>
                </a:lnTo>
                <a:lnTo>
                  <a:pt x="124688" y="138099"/>
                </a:lnTo>
                <a:lnTo>
                  <a:pt x="115785" y="133578"/>
                </a:lnTo>
                <a:lnTo>
                  <a:pt x="103911" y="124523"/>
                </a:lnTo>
                <a:lnTo>
                  <a:pt x="97967" y="110934"/>
                </a:lnTo>
                <a:lnTo>
                  <a:pt x="97967" y="101879"/>
                </a:lnTo>
                <a:lnTo>
                  <a:pt x="127647" y="70180"/>
                </a:lnTo>
                <a:lnTo>
                  <a:pt x="148437" y="63385"/>
                </a:lnTo>
                <a:lnTo>
                  <a:pt x="166243" y="63385"/>
                </a:lnTo>
                <a:lnTo>
                  <a:pt x="175145" y="65646"/>
                </a:lnTo>
                <a:lnTo>
                  <a:pt x="181089" y="65646"/>
                </a:lnTo>
                <a:lnTo>
                  <a:pt x="187032" y="67919"/>
                </a:lnTo>
                <a:lnTo>
                  <a:pt x="192963" y="72453"/>
                </a:lnTo>
                <a:lnTo>
                  <a:pt x="198907" y="74714"/>
                </a:lnTo>
                <a:lnTo>
                  <a:pt x="210769" y="83769"/>
                </a:lnTo>
                <a:lnTo>
                  <a:pt x="222656" y="6781"/>
                </a:lnTo>
                <a:close/>
              </a:path>
              <a:path w="1229360" h="203835">
                <a:moveTo>
                  <a:pt x="486854" y="201498"/>
                </a:moveTo>
                <a:lnTo>
                  <a:pt x="480174" y="176593"/>
                </a:lnTo>
                <a:lnTo>
                  <a:pt x="467423" y="129044"/>
                </a:lnTo>
                <a:lnTo>
                  <a:pt x="451027" y="67919"/>
                </a:lnTo>
                <a:lnTo>
                  <a:pt x="433425" y="2260"/>
                </a:lnTo>
                <a:lnTo>
                  <a:pt x="374053" y="2260"/>
                </a:lnTo>
                <a:lnTo>
                  <a:pt x="374053" y="129044"/>
                </a:lnTo>
                <a:lnTo>
                  <a:pt x="338416" y="129044"/>
                </a:lnTo>
                <a:lnTo>
                  <a:pt x="368109" y="67919"/>
                </a:lnTo>
                <a:lnTo>
                  <a:pt x="371081" y="67919"/>
                </a:lnTo>
                <a:lnTo>
                  <a:pt x="371081" y="95084"/>
                </a:lnTo>
                <a:lnTo>
                  <a:pt x="374053" y="129044"/>
                </a:lnTo>
                <a:lnTo>
                  <a:pt x="374053" y="2260"/>
                </a:lnTo>
                <a:lnTo>
                  <a:pt x="329526" y="2260"/>
                </a:lnTo>
                <a:lnTo>
                  <a:pt x="195935" y="201498"/>
                </a:lnTo>
                <a:lnTo>
                  <a:pt x="296862" y="201498"/>
                </a:lnTo>
                <a:lnTo>
                  <a:pt x="311708" y="176593"/>
                </a:lnTo>
                <a:lnTo>
                  <a:pt x="382955" y="176593"/>
                </a:lnTo>
                <a:lnTo>
                  <a:pt x="385914" y="201498"/>
                </a:lnTo>
                <a:lnTo>
                  <a:pt x="486854" y="201498"/>
                </a:lnTo>
                <a:close/>
              </a:path>
              <a:path w="1229360" h="203835">
                <a:moveTo>
                  <a:pt x="638251" y="2260"/>
                </a:moveTo>
                <a:lnTo>
                  <a:pt x="543255" y="2260"/>
                </a:lnTo>
                <a:lnTo>
                  <a:pt x="501700" y="201498"/>
                </a:lnTo>
                <a:lnTo>
                  <a:pt x="596684" y="201498"/>
                </a:lnTo>
                <a:lnTo>
                  <a:pt x="638251" y="2260"/>
                </a:lnTo>
                <a:close/>
              </a:path>
              <a:path w="1229360" h="203835">
                <a:moveTo>
                  <a:pt x="1228979" y="201498"/>
                </a:moveTo>
                <a:lnTo>
                  <a:pt x="1222298" y="176593"/>
                </a:lnTo>
                <a:lnTo>
                  <a:pt x="1209548" y="129044"/>
                </a:lnTo>
                <a:lnTo>
                  <a:pt x="1193152" y="67919"/>
                </a:lnTo>
                <a:lnTo>
                  <a:pt x="1175550" y="2260"/>
                </a:lnTo>
                <a:lnTo>
                  <a:pt x="1116190" y="2260"/>
                </a:lnTo>
                <a:lnTo>
                  <a:pt x="1116190" y="129044"/>
                </a:lnTo>
                <a:lnTo>
                  <a:pt x="1077620" y="129044"/>
                </a:lnTo>
                <a:lnTo>
                  <a:pt x="1107262" y="67919"/>
                </a:lnTo>
                <a:lnTo>
                  <a:pt x="1113193" y="67919"/>
                </a:lnTo>
                <a:lnTo>
                  <a:pt x="1113193" y="95084"/>
                </a:lnTo>
                <a:lnTo>
                  <a:pt x="1116190" y="129044"/>
                </a:lnTo>
                <a:lnTo>
                  <a:pt x="1116190" y="2260"/>
                </a:lnTo>
                <a:lnTo>
                  <a:pt x="1071702" y="2260"/>
                </a:lnTo>
                <a:lnTo>
                  <a:pt x="938047" y="201498"/>
                </a:lnTo>
                <a:lnTo>
                  <a:pt x="1038974" y="201498"/>
                </a:lnTo>
                <a:lnTo>
                  <a:pt x="1050912" y="176593"/>
                </a:lnTo>
                <a:lnTo>
                  <a:pt x="1122121" y="176593"/>
                </a:lnTo>
                <a:lnTo>
                  <a:pt x="1128052" y="201498"/>
                </a:lnTo>
                <a:lnTo>
                  <a:pt x="1228979" y="20149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7" name="image1.png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0433" y="2260"/>
            <a:ext cx="365107" cy="199245"/>
          </a:xfrm>
          <a:prstGeom prst="rect">
            <a:avLst/>
          </a:prstGeom>
        </xdr:spPr>
      </xdr:pic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61099</xdr:colOff>
      <xdr:row>1</xdr:row>
      <xdr:rowOff>114066</xdr:rowOff>
    </xdr:from>
    <xdr:ext cx="1229360" cy="203835"/>
    <xdr:grpSp>
      <xdr:nvGrpSpPr>
        <xdr:cNvPr id="8" name="Group 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61099" y="251226"/>
          <a:ext cx="1229360" cy="203835"/>
          <a:chOff x="0" y="0"/>
          <a:chExt cx="1229360" cy="203835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-12" y="9"/>
            <a:ext cx="1229360" cy="203835"/>
          </a:xfrm>
          <a:custGeom>
            <a:avLst/>
            <a:gdLst/>
            <a:ahLst/>
            <a:cxnLst/>
            <a:rect l="0" t="0" r="0" b="0"/>
            <a:pathLst>
              <a:path w="1229360" h="203835">
                <a:moveTo>
                  <a:pt x="222656" y="6781"/>
                </a:moveTo>
                <a:lnTo>
                  <a:pt x="216712" y="4521"/>
                </a:lnTo>
                <a:lnTo>
                  <a:pt x="207810" y="4521"/>
                </a:lnTo>
                <a:lnTo>
                  <a:pt x="201879" y="2260"/>
                </a:lnTo>
                <a:lnTo>
                  <a:pt x="192963" y="0"/>
                </a:lnTo>
                <a:lnTo>
                  <a:pt x="133591" y="0"/>
                </a:lnTo>
                <a:lnTo>
                  <a:pt x="80162" y="15849"/>
                </a:lnTo>
                <a:lnTo>
                  <a:pt x="38595" y="45275"/>
                </a:lnTo>
                <a:lnTo>
                  <a:pt x="8915" y="81495"/>
                </a:lnTo>
                <a:lnTo>
                  <a:pt x="0" y="124523"/>
                </a:lnTo>
                <a:lnTo>
                  <a:pt x="5943" y="142633"/>
                </a:lnTo>
                <a:lnTo>
                  <a:pt x="26720" y="176593"/>
                </a:lnTo>
                <a:lnTo>
                  <a:pt x="65316" y="196977"/>
                </a:lnTo>
                <a:lnTo>
                  <a:pt x="89065" y="203771"/>
                </a:lnTo>
                <a:lnTo>
                  <a:pt x="148437" y="203771"/>
                </a:lnTo>
                <a:lnTo>
                  <a:pt x="160312" y="201498"/>
                </a:lnTo>
                <a:lnTo>
                  <a:pt x="169214" y="201498"/>
                </a:lnTo>
                <a:lnTo>
                  <a:pt x="178117" y="199237"/>
                </a:lnTo>
                <a:lnTo>
                  <a:pt x="184061" y="196977"/>
                </a:lnTo>
                <a:lnTo>
                  <a:pt x="201879" y="122250"/>
                </a:lnTo>
                <a:lnTo>
                  <a:pt x="195935" y="126784"/>
                </a:lnTo>
                <a:lnTo>
                  <a:pt x="189992" y="129044"/>
                </a:lnTo>
                <a:lnTo>
                  <a:pt x="181089" y="133578"/>
                </a:lnTo>
                <a:lnTo>
                  <a:pt x="175145" y="135839"/>
                </a:lnTo>
                <a:lnTo>
                  <a:pt x="166243" y="138099"/>
                </a:lnTo>
                <a:lnTo>
                  <a:pt x="160312" y="140373"/>
                </a:lnTo>
                <a:lnTo>
                  <a:pt x="133591" y="140373"/>
                </a:lnTo>
                <a:lnTo>
                  <a:pt x="124688" y="138099"/>
                </a:lnTo>
                <a:lnTo>
                  <a:pt x="115785" y="133578"/>
                </a:lnTo>
                <a:lnTo>
                  <a:pt x="103911" y="124523"/>
                </a:lnTo>
                <a:lnTo>
                  <a:pt x="97967" y="110934"/>
                </a:lnTo>
                <a:lnTo>
                  <a:pt x="97967" y="101879"/>
                </a:lnTo>
                <a:lnTo>
                  <a:pt x="127647" y="70180"/>
                </a:lnTo>
                <a:lnTo>
                  <a:pt x="148437" y="63385"/>
                </a:lnTo>
                <a:lnTo>
                  <a:pt x="166243" y="63385"/>
                </a:lnTo>
                <a:lnTo>
                  <a:pt x="175145" y="65646"/>
                </a:lnTo>
                <a:lnTo>
                  <a:pt x="181089" y="65646"/>
                </a:lnTo>
                <a:lnTo>
                  <a:pt x="187032" y="67919"/>
                </a:lnTo>
                <a:lnTo>
                  <a:pt x="192963" y="72453"/>
                </a:lnTo>
                <a:lnTo>
                  <a:pt x="198907" y="74714"/>
                </a:lnTo>
                <a:lnTo>
                  <a:pt x="210769" y="83769"/>
                </a:lnTo>
                <a:lnTo>
                  <a:pt x="222656" y="6781"/>
                </a:lnTo>
                <a:close/>
              </a:path>
              <a:path w="1229360" h="203835">
                <a:moveTo>
                  <a:pt x="486854" y="201498"/>
                </a:moveTo>
                <a:lnTo>
                  <a:pt x="480174" y="176593"/>
                </a:lnTo>
                <a:lnTo>
                  <a:pt x="467423" y="129044"/>
                </a:lnTo>
                <a:lnTo>
                  <a:pt x="451027" y="67919"/>
                </a:lnTo>
                <a:lnTo>
                  <a:pt x="433425" y="2260"/>
                </a:lnTo>
                <a:lnTo>
                  <a:pt x="374053" y="2260"/>
                </a:lnTo>
                <a:lnTo>
                  <a:pt x="374053" y="129044"/>
                </a:lnTo>
                <a:lnTo>
                  <a:pt x="338416" y="129044"/>
                </a:lnTo>
                <a:lnTo>
                  <a:pt x="368109" y="67919"/>
                </a:lnTo>
                <a:lnTo>
                  <a:pt x="371081" y="67919"/>
                </a:lnTo>
                <a:lnTo>
                  <a:pt x="371081" y="95084"/>
                </a:lnTo>
                <a:lnTo>
                  <a:pt x="374053" y="129044"/>
                </a:lnTo>
                <a:lnTo>
                  <a:pt x="374053" y="2260"/>
                </a:lnTo>
                <a:lnTo>
                  <a:pt x="329526" y="2260"/>
                </a:lnTo>
                <a:lnTo>
                  <a:pt x="195935" y="201498"/>
                </a:lnTo>
                <a:lnTo>
                  <a:pt x="296862" y="201498"/>
                </a:lnTo>
                <a:lnTo>
                  <a:pt x="311708" y="176593"/>
                </a:lnTo>
                <a:lnTo>
                  <a:pt x="382955" y="176593"/>
                </a:lnTo>
                <a:lnTo>
                  <a:pt x="385914" y="201498"/>
                </a:lnTo>
                <a:lnTo>
                  <a:pt x="486854" y="201498"/>
                </a:lnTo>
                <a:close/>
              </a:path>
              <a:path w="1229360" h="203835">
                <a:moveTo>
                  <a:pt x="638251" y="2260"/>
                </a:moveTo>
                <a:lnTo>
                  <a:pt x="543255" y="2260"/>
                </a:lnTo>
                <a:lnTo>
                  <a:pt x="501700" y="201498"/>
                </a:lnTo>
                <a:lnTo>
                  <a:pt x="596684" y="201498"/>
                </a:lnTo>
                <a:lnTo>
                  <a:pt x="638251" y="2260"/>
                </a:lnTo>
                <a:close/>
              </a:path>
              <a:path w="1229360" h="203835">
                <a:moveTo>
                  <a:pt x="1228979" y="201498"/>
                </a:moveTo>
                <a:lnTo>
                  <a:pt x="1222298" y="176593"/>
                </a:lnTo>
                <a:lnTo>
                  <a:pt x="1209548" y="129044"/>
                </a:lnTo>
                <a:lnTo>
                  <a:pt x="1193152" y="67919"/>
                </a:lnTo>
                <a:lnTo>
                  <a:pt x="1175550" y="2260"/>
                </a:lnTo>
                <a:lnTo>
                  <a:pt x="1116190" y="2260"/>
                </a:lnTo>
                <a:lnTo>
                  <a:pt x="1116190" y="129044"/>
                </a:lnTo>
                <a:lnTo>
                  <a:pt x="1077620" y="129044"/>
                </a:lnTo>
                <a:lnTo>
                  <a:pt x="1107262" y="67919"/>
                </a:lnTo>
                <a:lnTo>
                  <a:pt x="1113193" y="67919"/>
                </a:lnTo>
                <a:lnTo>
                  <a:pt x="1113193" y="95084"/>
                </a:lnTo>
                <a:lnTo>
                  <a:pt x="1116190" y="129044"/>
                </a:lnTo>
                <a:lnTo>
                  <a:pt x="1116190" y="2260"/>
                </a:lnTo>
                <a:lnTo>
                  <a:pt x="1071702" y="2260"/>
                </a:lnTo>
                <a:lnTo>
                  <a:pt x="938047" y="201498"/>
                </a:lnTo>
                <a:lnTo>
                  <a:pt x="1038974" y="201498"/>
                </a:lnTo>
                <a:lnTo>
                  <a:pt x="1050912" y="176593"/>
                </a:lnTo>
                <a:lnTo>
                  <a:pt x="1122121" y="176593"/>
                </a:lnTo>
                <a:lnTo>
                  <a:pt x="1128052" y="201498"/>
                </a:lnTo>
                <a:lnTo>
                  <a:pt x="1228979" y="20149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0" name="image1.png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0433" y="2260"/>
            <a:ext cx="365107" cy="199245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61099</xdr:colOff>
      <xdr:row>1</xdr:row>
      <xdr:rowOff>114066</xdr:rowOff>
    </xdr:from>
    <xdr:ext cx="1229360" cy="203835"/>
    <xdr:grpSp>
      <xdr:nvGrpSpPr>
        <xdr:cNvPr id="11" name="Group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61099" y="251226"/>
          <a:ext cx="1229360" cy="203835"/>
          <a:chOff x="0" y="0"/>
          <a:chExt cx="1229360" cy="203835"/>
        </a:xfrm>
      </xdr:grpSpPr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-12" y="9"/>
            <a:ext cx="1229360" cy="203835"/>
          </a:xfrm>
          <a:custGeom>
            <a:avLst/>
            <a:gdLst/>
            <a:ahLst/>
            <a:cxnLst/>
            <a:rect l="0" t="0" r="0" b="0"/>
            <a:pathLst>
              <a:path w="1229360" h="203835">
                <a:moveTo>
                  <a:pt x="222656" y="6781"/>
                </a:moveTo>
                <a:lnTo>
                  <a:pt x="216712" y="4521"/>
                </a:lnTo>
                <a:lnTo>
                  <a:pt x="207810" y="4521"/>
                </a:lnTo>
                <a:lnTo>
                  <a:pt x="201879" y="2260"/>
                </a:lnTo>
                <a:lnTo>
                  <a:pt x="192963" y="0"/>
                </a:lnTo>
                <a:lnTo>
                  <a:pt x="133591" y="0"/>
                </a:lnTo>
                <a:lnTo>
                  <a:pt x="80162" y="15849"/>
                </a:lnTo>
                <a:lnTo>
                  <a:pt x="38595" y="45275"/>
                </a:lnTo>
                <a:lnTo>
                  <a:pt x="8915" y="81495"/>
                </a:lnTo>
                <a:lnTo>
                  <a:pt x="0" y="124523"/>
                </a:lnTo>
                <a:lnTo>
                  <a:pt x="5943" y="142633"/>
                </a:lnTo>
                <a:lnTo>
                  <a:pt x="26720" y="176593"/>
                </a:lnTo>
                <a:lnTo>
                  <a:pt x="65316" y="196977"/>
                </a:lnTo>
                <a:lnTo>
                  <a:pt x="89065" y="203771"/>
                </a:lnTo>
                <a:lnTo>
                  <a:pt x="148437" y="203771"/>
                </a:lnTo>
                <a:lnTo>
                  <a:pt x="160312" y="201498"/>
                </a:lnTo>
                <a:lnTo>
                  <a:pt x="169214" y="201498"/>
                </a:lnTo>
                <a:lnTo>
                  <a:pt x="178117" y="199237"/>
                </a:lnTo>
                <a:lnTo>
                  <a:pt x="184061" y="196977"/>
                </a:lnTo>
                <a:lnTo>
                  <a:pt x="201879" y="122250"/>
                </a:lnTo>
                <a:lnTo>
                  <a:pt x="195935" y="126784"/>
                </a:lnTo>
                <a:lnTo>
                  <a:pt x="189992" y="129044"/>
                </a:lnTo>
                <a:lnTo>
                  <a:pt x="181089" y="133578"/>
                </a:lnTo>
                <a:lnTo>
                  <a:pt x="175145" y="135839"/>
                </a:lnTo>
                <a:lnTo>
                  <a:pt x="166243" y="138099"/>
                </a:lnTo>
                <a:lnTo>
                  <a:pt x="160312" y="140373"/>
                </a:lnTo>
                <a:lnTo>
                  <a:pt x="133591" y="140373"/>
                </a:lnTo>
                <a:lnTo>
                  <a:pt x="124688" y="138099"/>
                </a:lnTo>
                <a:lnTo>
                  <a:pt x="115785" y="133578"/>
                </a:lnTo>
                <a:lnTo>
                  <a:pt x="103911" y="124523"/>
                </a:lnTo>
                <a:lnTo>
                  <a:pt x="97967" y="110934"/>
                </a:lnTo>
                <a:lnTo>
                  <a:pt x="97967" y="101879"/>
                </a:lnTo>
                <a:lnTo>
                  <a:pt x="127647" y="70180"/>
                </a:lnTo>
                <a:lnTo>
                  <a:pt x="148437" y="63385"/>
                </a:lnTo>
                <a:lnTo>
                  <a:pt x="166243" y="63385"/>
                </a:lnTo>
                <a:lnTo>
                  <a:pt x="175145" y="65646"/>
                </a:lnTo>
                <a:lnTo>
                  <a:pt x="181089" y="65646"/>
                </a:lnTo>
                <a:lnTo>
                  <a:pt x="187032" y="67919"/>
                </a:lnTo>
                <a:lnTo>
                  <a:pt x="192963" y="72453"/>
                </a:lnTo>
                <a:lnTo>
                  <a:pt x="198907" y="74714"/>
                </a:lnTo>
                <a:lnTo>
                  <a:pt x="210769" y="83769"/>
                </a:lnTo>
                <a:lnTo>
                  <a:pt x="222656" y="6781"/>
                </a:lnTo>
                <a:close/>
              </a:path>
              <a:path w="1229360" h="203835">
                <a:moveTo>
                  <a:pt x="486854" y="201498"/>
                </a:moveTo>
                <a:lnTo>
                  <a:pt x="480174" y="176593"/>
                </a:lnTo>
                <a:lnTo>
                  <a:pt x="467423" y="129044"/>
                </a:lnTo>
                <a:lnTo>
                  <a:pt x="451027" y="67919"/>
                </a:lnTo>
                <a:lnTo>
                  <a:pt x="433425" y="2260"/>
                </a:lnTo>
                <a:lnTo>
                  <a:pt x="374053" y="2260"/>
                </a:lnTo>
                <a:lnTo>
                  <a:pt x="374053" y="129044"/>
                </a:lnTo>
                <a:lnTo>
                  <a:pt x="338416" y="129044"/>
                </a:lnTo>
                <a:lnTo>
                  <a:pt x="368109" y="67919"/>
                </a:lnTo>
                <a:lnTo>
                  <a:pt x="371081" y="67919"/>
                </a:lnTo>
                <a:lnTo>
                  <a:pt x="371081" y="95084"/>
                </a:lnTo>
                <a:lnTo>
                  <a:pt x="374053" y="129044"/>
                </a:lnTo>
                <a:lnTo>
                  <a:pt x="374053" y="2260"/>
                </a:lnTo>
                <a:lnTo>
                  <a:pt x="329526" y="2260"/>
                </a:lnTo>
                <a:lnTo>
                  <a:pt x="195935" y="201498"/>
                </a:lnTo>
                <a:lnTo>
                  <a:pt x="296862" y="201498"/>
                </a:lnTo>
                <a:lnTo>
                  <a:pt x="311708" y="176593"/>
                </a:lnTo>
                <a:lnTo>
                  <a:pt x="382955" y="176593"/>
                </a:lnTo>
                <a:lnTo>
                  <a:pt x="385914" y="201498"/>
                </a:lnTo>
                <a:lnTo>
                  <a:pt x="486854" y="201498"/>
                </a:lnTo>
                <a:close/>
              </a:path>
              <a:path w="1229360" h="203835">
                <a:moveTo>
                  <a:pt x="638251" y="2260"/>
                </a:moveTo>
                <a:lnTo>
                  <a:pt x="543255" y="2260"/>
                </a:lnTo>
                <a:lnTo>
                  <a:pt x="501700" y="201498"/>
                </a:lnTo>
                <a:lnTo>
                  <a:pt x="596684" y="201498"/>
                </a:lnTo>
                <a:lnTo>
                  <a:pt x="638251" y="2260"/>
                </a:lnTo>
                <a:close/>
              </a:path>
              <a:path w="1229360" h="203835">
                <a:moveTo>
                  <a:pt x="1228979" y="201498"/>
                </a:moveTo>
                <a:lnTo>
                  <a:pt x="1222298" y="176593"/>
                </a:lnTo>
                <a:lnTo>
                  <a:pt x="1209548" y="129044"/>
                </a:lnTo>
                <a:lnTo>
                  <a:pt x="1193152" y="67919"/>
                </a:lnTo>
                <a:lnTo>
                  <a:pt x="1175550" y="2260"/>
                </a:lnTo>
                <a:lnTo>
                  <a:pt x="1116190" y="2260"/>
                </a:lnTo>
                <a:lnTo>
                  <a:pt x="1116190" y="129044"/>
                </a:lnTo>
                <a:lnTo>
                  <a:pt x="1077620" y="129044"/>
                </a:lnTo>
                <a:lnTo>
                  <a:pt x="1107262" y="67919"/>
                </a:lnTo>
                <a:lnTo>
                  <a:pt x="1113193" y="67919"/>
                </a:lnTo>
                <a:lnTo>
                  <a:pt x="1113193" y="95084"/>
                </a:lnTo>
                <a:lnTo>
                  <a:pt x="1116190" y="129044"/>
                </a:lnTo>
                <a:lnTo>
                  <a:pt x="1116190" y="2260"/>
                </a:lnTo>
                <a:lnTo>
                  <a:pt x="1071702" y="2260"/>
                </a:lnTo>
                <a:lnTo>
                  <a:pt x="938047" y="201498"/>
                </a:lnTo>
                <a:lnTo>
                  <a:pt x="1038974" y="201498"/>
                </a:lnTo>
                <a:lnTo>
                  <a:pt x="1050912" y="176593"/>
                </a:lnTo>
                <a:lnTo>
                  <a:pt x="1122121" y="176593"/>
                </a:lnTo>
                <a:lnTo>
                  <a:pt x="1128052" y="201498"/>
                </a:lnTo>
                <a:lnTo>
                  <a:pt x="1228979" y="20149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3" name="image1.png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0433" y="2260"/>
            <a:ext cx="365107" cy="199245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61099</xdr:colOff>
      <xdr:row>1</xdr:row>
      <xdr:rowOff>114066</xdr:rowOff>
    </xdr:from>
    <xdr:ext cx="1229360" cy="203835"/>
    <xdr:grpSp>
      <xdr:nvGrpSpPr>
        <xdr:cNvPr id="14" name="Group 14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61099" y="251226"/>
          <a:ext cx="1229360" cy="203835"/>
          <a:chOff x="0" y="0"/>
          <a:chExt cx="1229360" cy="203835"/>
        </a:xfrm>
      </xdr:grpSpPr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-12" y="9"/>
            <a:ext cx="1229360" cy="203835"/>
          </a:xfrm>
          <a:custGeom>
            <a:avLst/>
            <a:gdLst/>
            <a:ahLst/>
            <a:cxnLst/>
            <a:rect l="0" t="0" r="0" b="0"/>
            <a:pathLst>
              <a:path w="1229360" h="203835">
                <a:moveTo>
                  <a:pt x="222656" y="6781"/>
                </a:moveTo>
                <a:lnTo>
                  <a:pt x="216712" y="4521"/>
                </a:lnTo>
                <a:lnTo>
                  <a:pt x="207810" y="4521"/>
                </a:lnTo>
                <a:lnTo>
                  <a:pt x="201879" y="2260"/>
                </a:lnTo>
                <a:lnTo>
                  <a:pt x="192963" y="0"/>
                </a:lnTo>
                <a:lnTo>
                  <a:pt x="133591" y="0"/>
                </a:lnTo>
                <a:lnTo>
                  <a:pt x="80162" y="15849"/>
                </a:lnTo>
                <a:lnTo>
                  <a:pt x="38595" y="45275"/>
                </a:lnTo>
                <a:lnTo>
                  <a:pt x="8915" y="81495"/>
                </a:lnTo>
                <a:lnTo>
                  <a:pt x="0" y="124523"/>
                </a:lnTo>
                <a:lnTo>
                  <a:pt x="5943" y="142633"/>
                </a:lnTo>
                <a:lnTo>
                  <a:pt x="26720" y="176593"/>
                </a:lnTo>
                <a:lnTo>
                  <a:pt x="65316" y="196977"/>
                </a:lnTo>
                <a:lnTo>
                  <a:pt x="89065" y="203771"/>
                </a:lnTo>
                <a:lnTo>
                  <a:pt x="148437" y="203771"/>
                </a:lnTo>
                <a:lnTo>
                  <a:pt x="160312" y="201498"/>
                </a:lnTo>
                <a:lnTo>
                  <a:pt x="169214" y="201498"/>
                </a:lnTo>
                <a:lnTo>
                  <a:pt x="178117" y="199237"/>
                </a:lnTo>
                <a:lnTo>
                  <a:pt x="184061" y="196977"/>
                </a:lnTo>
                <a:lnTo>
                  <a:pt x="201879" y="122250"/>
                </a:lnTo>
                <a:lnTo>
                  <a:pt x="195935" y="126784"/>
                </a:lnTo>
                <a:lnTo>
                  <a:pt x="189992" y="129044"/>
                </a:lnTo>
                <a:lnTo>
                  <a:pt x="181089" y="133578"/>
                </a:lnTo>
                <a:lnTo>
                  <a:pt x="175145" y="135839"/>
                </a:lnTo>
                <a:lnTo>
                  <a:pt x="166243" y="138099"/>
                </a:lnTo>
                <a:lnTo>
                  <a:pt x="160312" y="140373"/>
                </a:lnTo>
                <a:lnTo>
                  <a:pt x="133591" y="140373"/>
                </a:lnTo>
                <a:lnTo>
                  <a:pt x="124688" y="138099"/>
                </a:lnTo>
                <a:lnTo>
                  <a:pt x="115785" y="133578"/>
                </a:lnTo>
                <a:lnTo>
                  <a:pt x="103911" y="124523"/>
                </a:lnTo>
                <a:lnTo>
                  <a:pt x="97967" y="110934"/>
                </a:lnTo>
                <a:lnTo>
                  <a:pt x="97967" y="101879"/>
                </a:lnTo>
                <a:lnTo>
                  <a:pt x="127647" y="70180"/>
                </a:lnTo>
                <a:lnTo>
                  <a:pt x="148437" y="63385"/>
                </a:lnTo>
                <a:lnTo>
                  <a:pt x="166243" y="63385"/>
                </a:lnTo>
                <a:lnTo>
                  <a:pt x="175145" y="65646"/>
                </a:lnTo>
                <a:lnTo>
                  <a:pt x="181089" y="65646"/>
                </a:lnTo>
                <a:lnTo>
                  <a:pt x="187032" y="67919"/>
                </a:lnTo>
                <a:lnTo>
                  <a:pt x="192963" y="72453"/>
                </a:lnTo>
                <a:lnTo>
                  <a:pt x="198907" y="74714"/>
                </a:lnTo>
                <a:lnTo>
                  <a:pt x="210769" y="83769"/>
                </a:lnTo>
                <a:lnTo>
                  <a:pt x="222656" y="6781"/>
                </a:lnTo>
                <a:close/>
              </a:path>
              <a:path w="1229360" h="203835">
                <a:moveTo>
                  <a:pt x="486854" y="201498"/>
                </a:moveTo>
                <a:lnTo>
                  <a:pt x="480174" y="176593"/>
                </a:lnTo>
                <a:lnTo>
                  <a:pt x="467423" y="129044"/>
                </a:lnTo>
                <a:lnTo>
                  <a:pt x="451027" y="67919"/>
                </a:lnTo>
                <a:lnTo>
                  <a:pt x="433425" y="2260"/>
                </a:lnTo>
                <a:lnTo>
                  <a:pt x="374053" y="2260"/>
                </a:lnTo>
                <a:lnTo>
                  <a:pt x="374053" y="129044"/>
                </a:lnTo>
                <a:lnTo>
                  <a:pt x="338416" y="129044"/>
                </a:lnTo>
                <a:lnTo>
                  <a:pt x="368109" y="67919"/>
                </a:lnTo>
                <a:lnTo>
                  <a:pt x="371081" y="67919"/>
                </a:lnTo>
                <a:lnTo>
                  <a:pt x="371081" y="95084"/>
                </a:lnTo>
                <a:lnTo>
                  <a:pt x="374053" y="129044"/>
                </a:lnTo>
                <a:lnTo>
                  <a:pt x="374053" y="2260"/>
                </a:lnTo>
                <a:lnTo>
                  <a:pt x="329526" y="2260"/>
                </a:lnTo>
                <a:lnTo>
                  <a:pt x="195935" y="201498"/>
                </a:lnTo>
                <a:lnTo>
                  <a:pt x="296862" y="201498"/>
                </a:lnTo>
                <a:lnTo>
                  <a:pt x="311708" y="176593"/>
                </a:lnTo>
                <a:lnTo>
                  <a:pt x="382955" y="176593"/>
                </a:lnTo>
                <a:lnTo>
                  <a:pt x="385914" y="201498"/>
                </a:lnTo>
                <a:lnTo>
                  <a:pt x="486854" y="201498"/>
                </a:lnTo>
                <a:close/>
              </a:path>
              <a:path w="1229360" h="203835">
                <a:moveTo>
                  <a:pt x="638251" y="2260"/>
                </a:moveTo>
                <a:lnTo>
                  <a:pt x="543255" y="2260"/>
                </a:lnTo>
                <a:lnTo>
                  <a:pt x="501700" y="201498"/>
                </a:lnTo>
                <a:lnTo>
                  <a:pt x="596684" y="201498"/>
                </a:lnTo>
                <a:lnTo>
                  <a:pt x="638251" y="2260"/>
                </a:lnTo>
                <a:close/>
              </a:path>
              <a:path w="1229360" h="203835">
                <a:moveTo>
                  <a:pt x="1228979" y="201498"/>
                </a:moveTo>
                <a:lnTo>
                  <a:pt x="1222298" y="176593"/>
                </a:lnTo>
                <a:lnTo>
                  <a:pt x="1209548" y="129044"/>
                </a:lnTo>
                <a:lnTo>
                  <a:pt x="1193152" y="67919"/>
                </a:lnTo>
                <a:lnTo>
                  <a:pt x="1175550" y="2260"/>
                </a:lnTo>
                <a:lnTo>
                  <a:pt x="1116190" y="2260"/>
                </a:lnTo>
                <a:lnTo>
                  <a:pt x="1116190" y="129044"/>
                </a:lnTo>
                <a:lnTo>
                  <a:pt x="1077620" y="129044"/>
                </a:lnTo>
                <a:lnTo>
                  <a:pt x="1107262" y="67919"/>
                </a:lnTo>
                <a:lnTo>
                  <a:pt x="1113193" y="67919"/>
                </a:lnTo>
                <a:lnTo>
                  <a:pt x="1113193" y="95084"/>
                </a:lnTo>
                <a:lnTo>
                  <a:pt x="1116190" y="129044"/>
                </a:lnTo>
                <a:lnTo>
                  <a:pt x="1116190" y="2260"/>
                </a:lnTo>
                <a:lnTo>
                  <a:pt x="1071702" y="2260"/>
                </a:lnTo>
                <a:lnTo>
                  <a:pt x="938047" y="201498"/>
                </a:lnTo>
                <a:lnTo>
                  <a:pt x="1038974" y="201498"/>
                </a:lnTo>
                <a:lnTo>
                  <a:pt x="1050912" y="176593"/>
                </a:lnTo>
                <a:lnTo>
                  <a:pt x="1122121" y="176593"/>
                </a:lnTo>
                <a:lnTo>
                  <a:pt x="1128052" y="201498"/>
                </a:lnTo>
                <a:lnTo>
                  <a:pt x="1228979" y="201498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6" name="image1.png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0433" y="2260"/>
            <a:ext cx="365107" cy="199245"/>
          </a:xfrm>
          <a:prstGeom prst="rect">
            <a:avLst/>
          </a:prstGeom>
        </xdr:spPr>
      </xdr:pic>
    </xdr:grpSp>
    <xdr:clientData/>
  </xdr:oneCellAnchor>
  <xdr:oneCellAnchor>
    <xdr:from>
      <xdr:col>12</xdr:col>
      <xdr:colOff>106439</xdr:colOff>
      <xdr:row>15</xdr:row>
      <xdr:rowOff>102107</xdr:rowOff>
    </xdr:from>
    <xdr:ext cx="1522730" cy="1223645"/>
    <xdr:grpSp>
      <xdr:nvGrpSpPr>
        <xdr:cNvPr id="17" name="Group 17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GrpSpPr/>
      </xdr:nvGrpSpPr>
      <xdr:grpSpPr>
        <a:xfrm>
          <a:off x="9616199" y="2578607"/>
          <a:ext cx="1522730" cy="1223645"/>
          <a:chOff x="0" y="0"/>
          <a:chExt cx="1522730" cy="1223645"/>
        </a:xfrm>
      </xdr:grpSpPr>
      <xdr:sp macro="" textlink="">
        <xdr:nvSpPr>
          <xdr:cNvPr id="18" name="Shape 18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/>
        </xdr:nvSpPr>
        <xdr:spPr>
          <a:xfrm>
            <a:off x="171131" y="28924"/>
            <a:ext cx="1203325" cy="1195070"/>
          </a:xfrm>
          <a:custGeom>
            <a:avLst/>
            <a:gdLst/>
            <a:ahLst/>
            <a:cxnLst/>
            <a:rect l="0" t="0" r="0" b="0"/>
            <a:pathLst>
              <a:path w="1203325" h="1195070">
                <a:moveTo>
                  <a:pt x="216854" y="942142"/>
                </a:moveTo>
                <a:lnTo>
                  <a:pt x="151992" y="980947"/>
                </a:lnTo>
                <a:lnTo>
                  <a:pt x="100460" y="1019902"/>
                </a:lnTo>
                <a:lnTo>
                  <a:pt x="61036" y="1057806"/>
                </a:lnTo>
                <a:lnTo>
                  <a:pt x="32500" y="1093461"/>
                </a:lnTo>
                <a:lnTo>
                  <a:pt x="3204" y="1153218"/>
                </a:lnTo>
                <a:lnTo>
                  <a:pt x="0" y="1174921"/>
                </a:lnTo>
                <a:lnTo>
                  <a:pt x="7714" y="1190427"/>
                </a:lnTo>
                <a:lnTo>
                  <a:pt x="14626" y="1194523"/>
                </a:lnTo>
                <a:lnTo>
                  <a:pt x="96531" y="1194523"/>
                </a:lnTo>
                <a:lnTo>
                  <a:pt x="96855" y="1194381"/>
                </a:lnTo>
                <a:lnTo>
                  <a:pt x="100240" y="1192073"/>
                </a:lnTo>
                <a:lnTo>
                  <a:pt x="23278" y="1192073"/>
                </a:lnTo>
                <a:lnTo>
                  <a:pt x="25514" y="1169420"/>
                </a:lnTo>
                <a:lnTo>
                  <a:pt x="59347" y="1103862"/>
                </a:lnTo>
                <a:lnTo>
                  <a:pt x="88972" y="1064557"/>
                </a:lnTo>
                <a:lnTo>
                  <a:pt x="125756" y="1023302"/>
                </a:lnTo>
                <a:lnTo>
                  <a:pt x="168712" y="981897"/>
                </a:lnTo>
                <a:lnTo>
                  <a:pt x="216854" y="942142"/>
                </a:lnTo>
                <a:close/>
              </a:path>
              <a:path w="1203325" h="1195070">
                <a:moveTo>
                  <a:pt x="514570" y="0"/>
                </a:moveTo>
                <a:lnTo>
                  <a:pt x="490488" y="16080"/>
                </a:lnTo>
                <a:lnTo>
                  <a:pt x="478121" y="53294"/>
                </a:lnTo>
                <a:lnTo>
                  <a:pt x="473565" y="95102"/>
                </a:lnTo>
                <a:lnTo>
                  <a:pt x="472914" y="124965"/>
                </a:lnTo>
                <a:lnTo>
                  <a:pt x="473795" y="151976"/>
                </a:lnTo>
                <a:lnTo>
                  <a:pt x="480150" y="211970"/>
                </a:lnTo>
                <a:lnTo>
                  <a:pt x="491138" y="275850"/>
                </a:lnTo>
                <a:lnTo>
                  <a:pt x="505840" y="342698"/>
                </a:lnTo>
                <a:lnTo>
                  <a:pt x="514570" y="376121"/>
                </a:lnTo>
                <a:lnTo>
                  <a:pt x="512453" y="390227"/>
                </a:lnTo>
                <a:lnTo>
                  <a:pt x="496421" y="442537"/>
                </a:lnTo>
                <a:lnTo>
                  <a:pt x="483107" y="478888"/>
                </a:lnTo>
                <a:lnTo>
                  <a:pt x="466663" y="520802"/>
                </a:lnTo>
                <a:lnTo>
                  <a:pt x="447389" y="567352"/>
                </a:lnTo>
                <a:lnTo>
                  <a:pt x="425586" y="617613"/>
                </a:lnTo>
                <a:lnTo>
                  <a:pt x="401555" y="670657"/>
                </a:lnTo>
                <a:lnTo>
                  <a:pt x="375597" y="725558"/>
                </a:lnTo>
                <a:lnTo>
                  <a:pt x="348013" y="781390"/>
                </a:lnTo>
                <a:lnTo>
                  <a:pt x="319102" y="837227"/>
                </a:lnTo>
                <a:lnTo>
                  <a:pt x="289168" y="892143"/>
                </a:lnTo>
                <a:lnTo>
                  <a:pt x="258509" y="945211"/>
                </a:lnTo>
                <a:lnTo>
                  <a:pt x="227427" y="995504"/>
                </a:lnTo>
                <a:lnTo>
                  <a:pt x="196223" y="1042097"/>
                </a:lnTo>
                <a:lnTo>
                  <a:pt x="165197" y="1084064"/>
                </a:lnTo>
                <a:lnTo>
                  <a:pt x="134651" y="1120477"/>
                </a:lnTo>
                <a:lnTo>
                  <a:pt x="104885" y="1150411"/>
                </a:lnTo>
                <a:lnTo>
                  <a:pt x="48898" y="1187135"/>
                </a:lnTo>
                <a:lnTo>
                  <a:pt x="23278" y="1192073"/>
                </a:lnTo>
                <a:lnTo>
                  <a:pt x="100240" y="1192073"/>
                </a:lnTo>
                <a:lnTo>
                  <a:pt x="151233" y="1151317"/>
                </a:lnTo>
                <a:lnTo>
                  <a:pt x="182375" y="1117710"/>
                </a:lnTo>
                <a:lnTo>
                  <a:pt x="216219" y="1075502"/>
                </a:lnTo>
                <a:lnTo>
                  <a:pt x="252816" y="1024279"/>
                </a:lnTo>
                <a:lnTo>
                  <a:pt x="292216" y="963628"/>
                </a:lnTo>
                <a:lnTo>
                  <a:pt x="334470" y="893136"/>
                </a:lnTo>
                <a:lnTo>
                  <a:pt x="345568" y="889460"/>
                </a:lnTo>
                <a:lnTo>
                  <a:pt x="334470" y="889460"/>
                </a:lnTo>
                <a:lnTo>
                  <a:pt x="373177" y="820905"/>
                </a:lnTo>
                <a:lnTo>
                  <a:pt x="406539" y="758987"/>
                </a:lnTo>
                <a:lnTo>
                  <a:pt x="435021" y="703214"/>
                </a:lnTo>
                <a:lnTo>
                  <a:pt x="459084" y="653094"/>
                </a:lnTo>
                <a:lnTo>
                  <a:pt x="479193" y="608135"/>
                </a:lnTo>
                <a:lnTo>
                  <a:pt x="495810" y="567843"/>
                </a:lnTo>
                <a:lnTo>
                  <a:pt x="509398" y="531727"/>
                </a:lnTo>
                <a:lnTo>
                  <a:pt x="529342" y="470050"/>
                </a:lnTo>
                <a:lnTo>
                  <a:pt x="536623" y="443505"/>
                </a:lnTo>
                <a:lnTo>
                  <a:pt x="579257" y="443505"/>
                </a:lnTo>
                <a:lnTo>
                  <a:pt x="570395" y="422652"/>
                </a:lnTo>
                <a:lnTo>
                  <a:pt x="552550" y="372446"/>
                </a:lnTo>
                <a:lnTo>
                  <a:pt x="560950" y="315814"/>
                </a:lnTo>
                <a:lnTo>
                  <a:pt x="561517" y="309963"/>
                </a:lnTo>
                <a:lnTo>
                  <a:pt x="536623" y="309963"/>
                </a:lnTo>
                <a:lnTo>
                  <a:pt x="522533" y="256210"/>
                </a:lnTo>
                <a:lnTo>
                  <a:pt x="513038" y="204294"/>
                </a:lnTo>
                <a:lnTo>
                  <a:pt x="507678" y="155594"/>
                </a:lnTo>
                <a:lnTo>
                  <a:pt x="505994" y="111488"/>
                </a:lnTo>
                <a:lnTo>
                  <a:pt x="506233" y="100462"/>
                </a:lnTo>
                <a:lnTo>
                  <a:pt x="506349" y="95102"/>
                </a:lnTo>
                <a:lnTo>
                  <a:pt x="506396" y="92977"/>
                </a:lnTo>
                <a:lnTo>
                  <a:pt x="509210" y="61717"/>
                </a:lnTo>
                <a:lnTo>
                  <a:pt x="516848" y="29307"/>
                </a:lnTo>
                <a:lnTo>
                  <a:pt x="531722" y="7350"/>
                </a:lnTo>
                <a:lnTo>
                  <a:pt x="561564" y="7350"/>
                </a:lnTo>
                <a:lnTo>
                  <a:pt x="545812" y="1225"/>
                </a:lnTo>
                <a:lnTo>
                  <a:pt x="514570" y="0"/>
                </a:lnTo>
                <a:close/>
              </a:path>
              <a:path w="1203325" h="1195070">
                <a:moveTo>
                  <a:pt x="1172485" y="887010"/>
                </a:moveTo>
                <a:lnTo>
                  <a:pt x="1161171" y="889192"/>
                </a:lnTo>
                <a:lnTo>
                  <a:pt x="1151810" y="895280"/>
                </a:lnTo>
                <a:lnTo>
                  <a:pt x="1145435" y="904583"/>
                </a:lnTo>
                <a:lnTo>
                  <a:pt x="1143081" y="916414"/>
                </a:lnTo>
                <a:lnTo>
                  <a:pt x="1145435" y="927536"/>
                </a:lnTo>
                <a:lnTo>
                  <a:pt x="1151810" y="936476"/>
                </a:lnTo>
                <a:lnTo>
                  <a:pt x="1161171" y="942429"/>
                </a:lnTo>
                <a:lnTo>
                  <a:pt x="1172485" y="944592"/>
                </a:lnTo>
                <a:lnTo>
                  <a:pt x="1185023" y="942429"/>
                </a:lnTo>
                <a:lnTo>
                  <a:pt x="1191458" y="938467"/>
                </a:lnTo>
                <a:lnTo>
                  <a:pt x="1172485" y="938467"/>
                </a:lnTo>
                <a:lnTo>
                  <a:pt x="1163679" y="936744"/>
                </a:lnTo>
                <a:lnTo>
                  <a:pt x="1156251" y="932035"/>
                </a:lnTo>
                <a:lnTo>
                  <a:pt x="1151121" y="925028"/>
                </a:lnTo>
                <a:lnTo>
                  <a:pt x="1149206" y="916414"/>
                </a:lnTo>
                <a:lnTo>
                  <a:pt x="1151121" y="907091"/>
                </a:lnTo>
                <a:lnTo>
                  <a:pt x="1156251" y="899721"/>
                </a:lnTo>
                <a:lnTo>
                  <a:pt x="1163679" y="894878"/>
                </a:lnTo>
                <a:lnTo>
                  <a:pt x="1172485" y="893136"/>
                </a:lnTo>
                <a:lnTo>
                  <a:pt x="1191286" y="893136"/>
                </a:lnTo>
                <a:lnTo>
                  <a:pt x="1185023" y="889192"/>
                </a:lnTo>
                <a:lnTo>
                  <a:pt x="1172485" y="887010"/>
                </a:lnTo>
                <a:close/>
              </a:path>
              <a:path w="1203325" h="1195070">
                <a:moveTo>
                  <a:pt x="1191286" y="893136"/>
                </a:moveTo>
                <a:lnTo>
                  <a:pt x="1172485" y="893136"/>
                </a:lnTo>
                <a:lnTo>
                  <a:pt x="1182324" y="894878"/>
                </a:lnTo>
                <a:lnTo>
                  <a:pt x="1189637" y="899721"/>
                </a:lnTo>
                <a:lnTo>
                  <a:pt x="1194193" y="907091"/>
                </a:lnTo>
                <a:lnTo>
                  <a:pt x="1195763" y="916414"/>
                </a:lnTo>
                <a:lnTo>
                  <a:pt x="1194193" y="925028"/>
                </a:lnTo>
                <a:lnTo>
                  <a:pt x="1189637" y="932035"/>
                </a:lnTo>
                <a:lnTo>
                  <a:pt x="1182324" y="936744"/>
                </a:lnTo>
                <a:lnTo>
                  <a:pt x="1172485" y="938467"/>
                </a:lnTo>
                <a:lnTo>
                  <a:pt x="1191458" y="938467"/>
                </a:lnTo>
                <a:lnTo>
                  <a:pt x="1194691" y="936476"/>
                </a:lnTo>
                <a:lnTo>
                  <a:pt x="1200912" y="927536"/>
                </a:lnTo>
                <a:lnTo>
                  <a:pt x="1203114" y="916414"/>
                </a:lnTo>
                <a:lnTo>
                  <a:pt x="1200912" y="904583"/>
                </a:lnTo>
                <a:lnTo>
                  <a:pt x="1194691" y="895280"/>
                </a:lnTo>
                <a:lnTo>
                  <a:pt x="1191286" y="893136"/>
                </a:lnTo>
                <a:close/>
              </a:path>
              <a:path w="1203325" h="1195070">
                <a:moveTo>
                  <a:pt x="1181061" y="896811"/>
                </a:moveTo>
                <a:lnTo>
                  <a:pt x="1161458" y="896811"/>
                </a:lnTo>
                <a:lnTo>
                  <a:pt x="1161458" y="932341"/>
                </a:lnTo>
                <a:lnTo>
                  <a:pt x="1167584" y="932341"/>
                </a:lnTo>
                <a:lnTo>
                  <a:pt x="1167584" y="918864"/>
                </a:lnTo>
                <a:lnTo>
                  <a:pt x="1183103" y="918864"/>
                </a:lnTo>
                <a:lnTo>
                  <a:pt x="1182286" y="917639"/>
                </a:lnTo>
                <a:lnTo>
                  <a:pt x="1178610" y="916414"/>
                </a:lnTo>
                <a:lnTo>
                  <a:pt x="1185961" y="913964"/>
                </a:lnTo>
                <a:lnTo>
                  <a:pt x="1167584" y="913964"/>
                </a:lnTo>
                <a:lnTo>
                  <a:pt x="1167584" y="904162"/>
                </a:lnTo>
                <a:lnTo>
                  <a:pt x="1185145" y="904162"/>
                </a:lnTo>
                <a:lnTo>
                  <a:pt x="1184736" y="901712"/>
                </a:lnTo>
                <a:lnTo>
                  <a:pt x="1181061" y="896811"/>
                </a:lnTo>
                <a:close/>
              </a:path>
              <a:path w="1203325" h="1195070">
                <a:moveTo>
                  <a:pt x="1183103" y="918864"/>
                </a:moveTo>
                <a:lnTo>
                  <a:pt x="1174935" y="918864"/>
                </a:lnTo>
                <a:lnTo>
                  <a:pt x="1177385" y="922540"/>
                </a:lnTo>
                <a:lnTo>
                  <a:pt x="1178610" y="926215"/>
                </a:lnTo>
                <a:lnTo>
                  <a:pt x="1179774" y="932035"/>
                </a:lnTo>
                <a:lnTo>
                  <a:pt x="1179836" y="932341"/>
                </a:lnTo>
                <a:lnTo>
                  <a:pt x="1185961" y="932341"/>
                </a:lnTo>
                <a:lnTo>
                  <a:pt x="1184736" y="926215"/>
                </a:lnTo>
                <a:lnTo>
                  <a:pt x="1184736" y="921314"/>
                </a:lnTo>
                <a:lnTo>
                  <a:pt x="1183103" y="918864"/>
                </a:lnTo>
                <a:close/>
              </a:path>
              <a:path w="1203325" h="1195070">
                <a:moveTo>
                  <a:pt x="1185145" y="904162"/>
                </a:moveTo>
                <a:lnTo>
                  <a:pt x="1176160" y="904162"/>
                </a:lnTo>
                <a:lnTo>
                  <a:pt x="1178610" y="905387"/>
                </a:lnTo>
                <a:lnTo>
                  <a:pt x="1178610" y="912738"/>
                </a:lnTo>
                <a:lnTo>
                  <a:pt x="1174935" y="913964"/>
                </a:lnTo>
                <a:lnTo>
                  <a:pt x="1185961" y="913964"/>
                </a:lnTo>
                <a:lnTo>
                  <a:pt x="1185961" y="909063"/>
                </a:lnTo>
                <a:lnTo>
                  <a:pt x="1185215" y="904583"/>
                </a:lnTo>
                <a:lnTo>
                  <a:pt x="1185145" y="904162"/>
                </a:lnTo>
                <a:close/>
              </a:path>
              <a:path w="1203325" h="1195070">
                <a:moveTo>
                  <a:pt x="579257" y="443505"/>
                </a:moveTo>
                <a:lnTo>
                  <a:pt x="536623" y="443505"/>
                </a:lnTo>
                <a:lnTo>
                  <a:pt x="568922" y="515777"/>
                </a:lnTo>
                <a:lnTo>
                  <a:pt x="602744" y="576262"/>
                </a:lnTo>
                <a:lnTo>
                  <a:pt x="637197" y="626151"/>
                </a:lnTo>
                <a:lnTo>
                  <a:pt x="671391" y="666636"/>
                </a:lnTo>
                <a:lnTo>
                  <a:pt x="704437" y="698909"/>
                </a:lnTo>
                <a:lnTo>
                  <a:pt x="735444" y="724161"/>
                </a:lnTo>
                <a:lnTo>
                  <a:pt x="787782" y="758369"/>
                </a:lnTo>
                <a:lnTo>
                  <a:pt x="739646" y="767221"/>
                </a:lnTo>
                <a:lnTo>
                  <a:pt x="690154" y="777464"/>
                </a:lnTo>
                <a:lnTo>
                  <a:pt x="639764" y="789089"/>
                </a:lnTo>
                <a:lnTo>
                  <a:pt x="588663" y="802145"/>
                </a:lnTo>
                <a:lnTo>
                  <a:pt x="537219" y="816644"/>
                </a:lnTo>
                <a:lnTo>
                  <a:pt x="485756" y="832604"/>
                </a:lnTo>
                <a:lnTo>
                  <a:pt x="434594" y="850047"/>
                </a:lnTo>
                <a:lnTo>
                  <a:pt x="384058" y="868993"/>
                </a:lnTo>
                <a:lnTo>
                  <a:pt x="334470" y="889460"/>
                </a:lnTo>
                <a:lnTo>
                  <a:pt x="345568" y="889460"/>
                </a:lnTo>
                <a:lnTo>
                  <a:pt x="378733" y="878477"/>
                </a:lnTo>
                <a:lnTo>
                  <a:pt x="425260" y="864663"/>
                </a:lnTo>
                <a:lnTo>
                  <a:pt x="473669" y="851732"/>
                </a:lnTo>
                <a:lnTo>
                  <a:pt x="523577" y="839719"/>
                </a:lnTo>
                <a:lnTo>
                  <a:pt x="574603" y="828662"/>
                </a:lnTo>
                <a:lnTo>
                  <a:pt x="626364" y="818598"/>
                </a:lnTo>
                <a:lnTo>
                  <a:pt x="678478" y="809562"/>
                </a:lnTo>
                <a:lnTo>
                  <a:pt x="730562" y="801592"/>
                </a:lnTo>
                <a:lnTo>
                  <a:pt x="782235" y="794726"/>
                </a:lnTo>
                <a:lnTo>
                  <a:pt x="832307" y="789089"/>
                </a:lnTo>
                <a:lnTo>
                  <a:pt x="924968" y="789089"/>
                </a:lnTo>
                <a:lnTo>
                  <a:pt x="905398" y="780422"/>
                </a:lnTo>
                <a:lnTo>
                  <a:pt x="949451" y="777879"/>
                </a:lnTo>
                <a:lnTo>
                  <a:pt x="1002183" y="776428"/>
                </a:lnTo>
                <a:lnTo>
                  <a:pt x="1178263" y="776428"/>
                </a:lnTo>
                <a:lnTo>
                  <a:pt x="1166026" y="767416"/>
                </a:lnTo>
                <a:lnTo>
                  <a:pt x="1122929" y="752900"/>
                </a:lnTo>
                <a:lnTo>
                  <a:pt x="1102850" y="749793"/>
                </a:lnTo>
                <a:lnTo>
                  <a:pt x="851491" y="749793"/>
                </a:lnTo>
                <a:lnTo>
                  <a:pt x="823063" y="733521"/>
                </a:lnTo>
                <a:lnTo>
                  <a:pt x="767586" y="697762"/>
                </a:lnTo>
                <a:lnTo>
                  <a:pt x="705378" y="645180"/>
                </a:lnTo>
                <a:lnTo>
                  <a:pt x="672423" y="606975"/>
                </a:lnTo>
                <a:lnTo>
                  <a:pt x="642405" y="564870"/>
                </a:lnTo>
                <a:lnTo>
                  <a:pt x="615366" y="519614"/>
                </a:lnTo>
                <a:lnTo>
                  <a:pt x="591348" y="471958"/>
                </a:lnTo>
                <a:lnTo>
                  <a:pt x="579257" y="443505"/>
                </a:lnTo>
                <a:close/>
              </a:path>
              <a:path w="1203325" h="1195070">
                <a:moveTo>
                  <a:pt x="924968" y="789089"/>
                </a:moveTo>
                <a:lnTo>
                  <a:pt x="833306" y="789089"/>
                </a:lnTo>
                <a:lnTo>
                  <a:pt x="886544" y="814159"/>
                </a:lnTo>
                <a:lnTo>
                  <a:pt x="940383" y="835508"/>
                </a:lnTo>
                <a:lnTo>
                  <a:pt x="992998" y="852706"/>
                </a:lnTo>
                <a:lnTo>
                  <a:pt x="1042753" y="865411"/>
                </a:lnTo>
                <a:lnTo>
                  <a:pt x="1088016" y="873284"/>
                </a:lnTo>
                <a:lnTo>
                  <a:pt x="1127153" y="875984"/>
                </a:lnTo>
                <a:lnTo>
                  <a:pt x="1152442" y="874337"/>
                </a:lnTo>
                <a:lnTo>
                  <a:pt x="1171413" y="869245"/>
                </a:lnTo>
                <a:lnTo>
                  <a:pt x="1184181" y="860478"/>
                </a:lnTo>
                <a:lnTo>
                  <a:pt x="1186341" y="856381"/>
                </a:lnTo>
                <a:lnTo>
                  <a:pt x="1152882" y="856381"/>
                </a:lnTo>
                <a:lnTo>
                  <a:pt x="1115147" y="852833"/>
                </a:lnTo>
                <a:lnTo>
                  <a:pt x="1069473" y="842699"/>
                </a:lnTo>
                <a:lnTo>
                  <a:pt x="1017917" y="826742"/>
                </a:lnTo>
                <a:lnTo>
                  <a:pt x="962540" y="805729"/>
                </a:lnTo>
                <a:lnTo>
                  <a:pt x="924968" y="789089"/>
                </a:lnTo>
                <a:close/>
              </a:path>
              <a:path w="1203325" h="1195070">
                <a:moveTo>
                  <a:pt x="1190862" y="847805"/>
                </a:moveTo>
                <a:lnTo>
                  <a:pt x="1183549" y="850696"/>
                </a:lnTo>
                <a:lnTo>
                  <a:pt x="1174629" y="853472"/>
                </a:lnTo>
                <a:lnTo>
                  <a:pt x="1164330" y="855558"/>
                </a:lnTo>
                <a:lnTo>
                  <a:pt x="1152882" y="856381"/>
                </a:lnTo>
                <a:lnTo>
                  <a:pt x="1186341" y="856381"/>
                </a:lnTo>
                <a:lnTo>
                  <a:pt x="1190862" y="847805"/>
                </a:lnTo>
                <a:close/>
              </a:path>
              <a:path w="1203325" h="1195070">
                <a:moveTo>
                  <a:pt x="1178263" y="776428"/>
                </a:moveTo>
                <a:lnTo>
                  <a:pt x="1002183" y="776428"/>
                </a:lnTo>
                <a:lnTo>
                  <a:pt x="1057873" y="777464"/>
                </a:lnTo>
                <a:lnTo>
                  <a:pt x="1110798" y="782379"/>
                </a:lnTo>
                <a:lnTo>
                  <a:pt x="1155236" y="792566"/>
                </a:lnTo>
                <a:lnTo>
                  <a:pt x="1185465" y="809418"/>
                </a:lnTo>
                <a:lnTo>
                  <a:pt x="1195763" y="834329"/>
                </a:lnTo>
                <a:lnTo>
                  <a:pt x="1199438" y="825753"/>
                </a:lnTo>
                <a:lnTo>
                  <a:pt x="1203108" y="822077"/>
                </a:lnTo>
                <a:lnTo>
                  <a:pt x="1203108" y="813501"/>
                </a:lnTo>
                <a:lnTo>
                  <a:pt x="1193479" y="787636"/>
                </a:lnTo>
                <a:lnTo>
                  <a:pt x="1178263" y="776428"/>
                </a:lnTo>
                <a:close/>
              </a:path>
              <a:path w="1203325" h="1195070">
                <a:moveTo>
                  <a:pt x="998511" y="741217"/>
                </a:moveTo>
                <a:lnTo>
                  <a:pt x="965718" y="742040"/>
                </a:lnTo>
                <a:lnTo>
                  <a:pt x="929768" y="744148"/>
                </a:lnTo>
                <a:lnTo>
                  <a:pt x="851491" y="749793"/>
                </a:lnTo>
                <a:lnTo>
                  <a:pt x="1102850" y="749793"/>
                </a:lnTo>
                <a:lnTo>
                  <a:pt x="1066366" y="744148"/>
                </a:lnTo>
                <a:lnTo>
                  <a:pt x="998511" y="741217"/>
                </a:lnTo>
                <a:close/>
              </a:path>
              <a:path w="1203325" h="1195070">
                <a:moveTo>
                  <a:pt x="573378" y="100462"/>
                </a:moveTo>
                <a:lnTo>
                  <a:pt x="566773" y="136642"/>
                </a:lnTo>
                <a:lnTo>
                  <a:pt x="559135" y="183160"/>
                </a:lnTo>
                <a:lnTo>
                  <a:pt x="549430" y="240704"/>
                </a:lnTo>
                <a:lnTo>
                  <a:pt x="536623" y="309963"/>
                </a:lnTo>
                <a:lnTo>
                  <a:pt x="561517" y="309963"/>
                </a:lnTo>
                <a:lnTo>
                  <a:pt x="566233" y="261359"/>
                </a:lnTo>
                <a:lnTo>
                  <a:pt x="569398" y="208021"/>
                </a:lnTo>
                <a:lnTo>
                  <a:pt x="571414" y="155594"/>
                </a:lnTo>
                <a:lnTo>
                  <a:pt x="573378" y="100462"/>
                </a:lnTo>
                <a:close/>
              </a:path>
              <a:path w="1203325" h="1195070">
                <a:moveTo>
                  <a:pt x="561564" y="7350"/>
                </a:moveTo>
                <a:lnTo>
                  <a:pt x="531722" y="7350"/>
                </a:lnTo>
                <a:lnTo>
                  <a:pt x="544950" y="15697"/>
                </a:lnTo>
                <a:lnTo>
                  <a:pt x="557604" y="29097"/>
                </a:lnTo>
                <a:lnTo>
                  <a:pt x="567731" y="49388"/>
                </a:lnTo>
                <a:lnTo>
                  <a:pt x="573378" y="78409"/>
                </a:lnTo>
                <a:lnTo>
                  <a:pt x="577972" y="33079"/>
                </a:lnTo>
                <a:lnTo>
                  <a:pt x="567865" y="9801"/>
                </a:lnTo>
                <a:lnTo>
                  <a:pt x="561564" y="7350"/>
                </a:lnTo>
                <a:close/>
              </a:path>
            </a:pathLst>
          </a:custGeom>
          <a:solidFill>
            <a:srgbClr val="FFD8D8">
              <a:alpha val="50000"/>
            </a:srgbClr>
          </a:solidFill>
        </xdr:spPr>
      </xdr:sp>
      <xdr:sp macro="" textlink="">
        <xdr:nvSpPr>
          <xdr:cNvPr id="19" name="Textbox 19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 txBox="1"/>
        </xdr:nvSpPr>
        <xdr:spPr>
          <a:xfrm>
            <a:off x="0" y="0"/>
            <a:ext cx="695325" cy="12103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 sz="1550" b="0">
              <a:latin typeface="Trebuchet MS"/>
              <a:cs typeface="Trebuchet MS"/>
            </a:endParaRPr>
          </a:p>
        </xdr:txBody>
      </xdr:sp>
      <xdr:sp macro="" textlink="">
        <xdr:nvSpPr>
          <xdr:cNvPr id="20" name="Textbox 20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 txBox="1"/>
        </xdr:nvSpPr>
        <xdr:spPr>
          <a:xfrm>
            <a:off x="783134" y="25808"/>
            <a:ext cx="739140" cy="116967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 sz="850" b="0" spc="0">
              <a:latin typeface="Trebuchet MS"/>
              <a:cs typeface="Trebuchet MS"/>
            </a:endParaRP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8"/>
  <sheetViews>
    <sheetView tabSelected="1" view="pageBreakPreview" zoomScale="115" zoomScaleNormal="100" zoomScaleSheetLayoutView="115" workbookViewId="0">
      <selection activeCell="K14" sqref="K14"/>
    </sheetView>
  </sheetViews>
  <sheetFormatPr defaultRowHeight="13.2"/>
  <cols>
    <col min="1" max="1" width="10.6640625" customWidth="1"/>
    <col min="2" max="2" width="2.44140625" customWidth="1"/>
    <col min="3" max="3" width="10.88671875" customWidth="1"/>
    <col min="4" max="4" width="13.33203125" customWidth="1"/>
    <col min="5" max="5" width="56.6640625" customWidth="1"/>
    <col min="6" max="6" width="9.33203125" customWidth="1"/>
    <col min="7" max="8" width="12.44140625" customWidth="1"/>
    <col min="9" max="9" width="9.33203125" customWidth="1"/>
    <col min="10" max="10" width="12.44140625" customWidth="1"/>
    <col min="11" max="11" width="13.33203125" customWidth="1"/>
    <col min="12" max="12" width="2.77734375" customWidth="1"/>
    <col min="13" max="14" width="8.88671875" hidden="1" customWidth="1"/>
    <col min="15" max="15" width="0.21875" customWidth="1"/>
  </cols>
  <sheetData>
    <row r="1" spans="1:12" ht="11.25" customHeight="1">
      <c r="A1" s="67" t="s">
        <v>0</v>
      </c>
      <c r="B1" s="68"/>
    </row>
    <row r="2" spans="1:12" ht="9" customHeight="1">
      <c r="A2" s="69" t="s">
        <v>1</v>
      </c>
      <c r="B2" s="70"/>
    </row>
    <row r="3" spans="1:12" ht="11.25" customHeight="1">
      <c r="A3" s="71" t="s">
        <v>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ht="11.25" customHeight="1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2" ht="9" customHeight="1">
      <c r="A5" s="73" t="s">
        <v>4</v>
      </c>
      <c r="B5" s="74"/>
      <c r="C5" s="75"/>
      <c r="D5" s="1" t="s">
        <v>5</v>
      </c>
      <c r="E5" s="1" t="s">
        <v>6</v>
      </c>
      <c r="F5" s="73" t="s">
        <v>7</v>
      </c>
      <c r="G5" s="74"/>
      <c r="H5" s="74"/>
      <c r="I5" s="3"/>
      <c r="J5" s="3"/>
      <c r="K5" s="4"/>
      <c r="L5" s="76"/>
    </row>
    <row r="6" spans="1:12" ht="9" customHeight="1">
      <c r="A6" s="77" t="s">
        <v>8</v>
      </c>
      <c r="B6" s="78"/>
      <c r="C6" s="79"/>
      <c r="D6" s="5" t="s">
        <v>9</v>
      </c>
      <c r="E6" s="5" t="s">
        <v>10</v>
      </c>
      <c r="F6" s="77" t="s">
        <v>11</v>
      </c>
      <c r="G6" s="78"/>
      <c r="H6" s="78"/>
      <c r="I6" s="78"/>
      <c r="J6" s="6"/>
      <c r="K6" s="7"/>
      <c r="L6" s="76"/>
    </row>
    <row r="7" spans="1:12" ht="5.25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ht="9" customHeight="1">
      <c r="A8" s="73" t="s">
        <v>12</v>
      </c>
      <c r="B8" s="74"/>
      <c r="C8" s="75"/>
      <c r="D8" s="1" t="s">
        <v>13</v>
      </c>
      <c r="E8" s="1" t="s">
        <v>14</v>
      </c>
      <c r="F8" s="73" t="s">
        <v>15</v>
      </c>
      <c r="G8" s="74"/>
      <c r="H8" s="4"/>
      <c r="I8" s="8" t="s">
        <v>16</v>
      </c>
      <c r="J8" s="9" t="s">
        <v>17</v>
      </c>
      <c r="K8" s="9" t="s">
        <v>18</v>
      </c>
      <c r="L8" s="76"/>
    </row>
    <row r="9" spans="1:12" ht="9" customHeight="1">
      <c r="A9" s="77" t="s">
        <v>19</v>
      </c>
      <c r="B9" s="78"/>
      <c r="C9" s="79"/>
      <c r="D9" s="136" t="s">
        <v>212</v>
      </c>
      <c r="E9" s="5" t="s">
        <v>21</v>
      </c>
      <c r="F9" s="77" t="s">
        <v>22</v>
      </c>
      <c r="G9" s="78"/>
      <c r="H9" s="7"/>
      <c r="I9" s="10">
        <v>0.22989999999999999</v>
      </c>
      <c r="J9" s="11">
        <v>0</v>
      </c>
      <c r="K9" s="11">
        <v>0</v>
      </c>
      <c r="L9" s="76"/>
    </row>
    <row r="10" spans="1:12" ht="22.05" customHeight="1">
      <c r="A10" s="12" t="s">
        <v>24</v>
      </c>
      <c r="B10" s="82" t="s">
        <v>25</v>
      </c>
      <c r="C10" s="83"/>
      <c r="D10" s="13" t="s">
        <v>26</v>
      </c>
      <c r="E10" s="12" t="s">
        <v>27</v>
      </c>
      <c r="F10" s="12" t="s">
        <v>28</v>
      </c>
      <c r="G10" s="14" t="s">
        <v>29</v>
      </c>
      <c r="H10" s="15" t="s">
        <v>30</v>
      </c>
      <c r="I10" s="12" t="s">
        <v>31</v>
      </c>
      <c r="J10" s="15" t="s">
        <v>32</v>
      </c>
      <c r="K10" s="14" t="s">
        <v>33</v>
      </c>
      <c r="L10" s="84" t="s">
        <v>34</v>
      </c>
    </row>
    <row r="11" spans="1:12" ht="9" customHeight="1">
      <c r="A11" s="86" t="s">
        <v>35</v>
      </c>
      <c r="B11" s="87"/>
      <c r="C11" s="87"/>
      <c r="D11" s="87"/>
      <c r="E11" s="87"/>
      <c r="F11" s="16"/>
      <c r="G11" s="16"/>
      <c r="H11" s="16"/>
      <c r="I11" s="16"/>
      <c r="J11" s="16"/>
      <c r="K11" s="17">
        <v>536576.55000000005</v>
      </c>
      <c r="L11" s="85"/>
    </row>
    <row r="12" spans="1:12" ht="9" customHeight="1">
      <c r="A12" s="88">
        <v>1</v>
      </c>
      <c r="B12" s="88"/>
      <c r="C12" s="89"/>
      <c r="D12" s="90" t="s">
        <v>36</v>
      </c>
      <c r="E12" s="91"/>
      <c r="F12" s="92"/>
      <c r="G12" s="18"/>
      <c r="H12" s="19"/>
      <c r="I12" s="19"/>
      <c r="J12" s="20" t="s">
        <v>37</v>
      </c>
      <c r="K12" s="21">
        <v>384226.21</v>
      </c>
      <c r="L12" s="22"/>
    </row>
    <row r="13" spans="1:12" ht="24.75" customHeight="1">
      <c r="A13" s="23" t="s">
        <v>38</v>
      </c>
      <c r="B13" s="93"/>
      <c r="C13" s="94"/>
      <c r="D13" s="24"/>
      <c r="E13" s="23" t="s">
        <v>39</v>
      </c>
      <c r="F13" s="24"/>
      <c r="G13" s="24"/>
      <c r="H13" s="25"/>
      <c r="I13" s="25"/>
      <c r="J13" s="26" t="s">
        <v>37</v>
      </c>
      <c r="K13" s="27">
        <v>2789.82</v>
      </c>
      <c r="L13" s="24"/>
    </row>
    <row r="14" spans="1:12" ht="18" customHeight="1">
      <c r="A14" s="28" t="s">
        <v>40</v>
      </c>
      <c r="B14" s="95" t="s">
        <v>41</v>
      </c>
      <c r="C14" s="96"/>
      <c r="D14" s="49">
        <v>103689</v>
      </c>
      <c r="E14" s="31" t="s">
        <v>42</v>
      </c>
      <c r="F14" s="32" t="s">
        <v>43</v>
      </c>
      <c r="G14" s="33">
        <v>4.5</v>
      </c>
      <c r="H14" s="34">
        <v>504.07</v>
      </c>
      <c r="I14" s="29" t="s">
        <v>44</v>
      </c>
      <c r="J14" s="33">
        <f>(ROUND((H14+(H14*$I$9)),2))</f>
        <v>619.96</v>
      </c>
      <c r="K14" s="35">
        <f>ROUND((G14*J14),2)</f>
        <v>2789.82</v>
      </c>
      <c r="L14" s="36" t="s">
        <v>45</v>
      </c>
    </row>
    <row r="15" spans="1:12" ht="9" customHeight="1">
      <c r="A15" s="37" t="s">
        <v>46</v>
      </c>
      <c r="B15" s="97"/>
      <c r="C15" s="98"/>
      <c r="D15" s="137"/>
      <c r="E15" s="37" t="s">
        <v>47</v>
      </c>
      <c r="F15" s="38"/>
      <c r="G15" s="38"/>
      <c r="H15" s="38"/>
      <c r="I15" s="38"/>
      <c r="J15" s="39" t="s">
        <v>37</v>
      </c>
      <c r="K15" s="40">
        <f>(K16+K17+K18+K19)</f>
        <v>15255.810000000001</v>
      </c>
      <c r="L15" s="38"/>
    </row>
    <row r="16" spans="1:12" ht="24.75" customHeight="1">
      <c r="A16" s="41" t="s">
        <v>48</v>
      </c>
      <c r="B16" s="99" t="s">
        <v>41</v>
      </c>
      <c r="C16" s="100"/>
      <c r="D16" s="43">
        <v>96386</v>
      </c>
      <c r="E16" s="31" t="s">
        <v>49</v>
      </c>
      <c r="F16" s="44" t="s">
        <v>50</v>
      </c>
      <c r="G16" s="45">
        <v>353.1</v>
      </c>
      <c r="H16" s="46">
        <v>6.7</v>
      </c>
      <c r="I16" s="42" t="s">
        <v>44</v>
      </c>
      <c r="J16" s="33">
        <f t="shared" ref="J16:J19" si="0">(ROUND((H16+(H16*$I$9)),2))</f>
        <v>8.24</v>
      </c>
      <c r="K16" s="35">
        <f t="shared" ref="K16:K19" si="1">ROUND((G16*J16),2)</f>
        <v>2909.54</v>
      </c>
      <c r="L16" s="48" t="s">
        <v>45</v>
      </c>
    </row>
    <row r="17" spans="1:12" ht="33" customHeight="1">
      <c r="A17" s="28" t="s">
        <v>51</v>
      </c>
      <c r="B17" s="95" t="s">
        <v>41</v>
      </c>
      <c r="C17" s="96"/>
      <c r="D17" s="49">
        <v>100975</v>
      </c>
      <c r="E17" s="31" t="s">
        <v>52</v>
      </c>
      <c r="F17" s="32" t="s">
        <v>50</v>
      </c>
      <c r="G17" s="33">
        <v>353.1</v>
      </c>
      <c r="H17" s="34">
        <v>8.7899999999999991</v>
      </c>
      <c r="I17" s="29" t="s">
        <v>44</v>
      </c>
      <c r="J17" s="33">
        <f t="shared" si="0"/>
        <v>10.81</v>
      </c>
      <c r="K17" s="35">
        <f t="shared" si="1"/>
        <v>3817.01</v>
      </c>
      <c r="L17" s="36" t="s">
        <v>45</v>
      </c>
    </row>
    <row r="18" spans="1:12" ht="18" customHeight="1">
      <c r="A18" s="28" t="s">
        <v>53</v>
      </c>
      <c r="B18" s="95" t="s">
        <v>41</v>
      </c>
      <c r="C18" s="96"/>
      <c r="D18" s="49">
        <v>93592</v>
      </c>
      <c r="E18" s="31" t="s">
        <v>54</v>
      </c>
      <c r="F18" s="32" t="s">
        <v>55</v>
      </c>
      <c r="G18" s="33">
        <v>706.2</v>
      </c>
      <c r="H18" s="34">
        <v>2.4300000000000002</v>
      </c>
      <c r="I18" s="29" t="s">
        <v>44</v>
      </c>
      <c r="J18" s="33">
        <f t="shared" si="0"/>
        <v>2.99</v>
      </c>
      <c r="K18" s="35">
        <f t="shared" si="1"/>
        <v>2111.54</v>
      </c>
      <c r="L18" s="36" t="s">
        <v>45</v>
      </c>
    </row>
    <row r="19" spans="1:12" ht="18" customHeight="1">
      <c r="A19" s="28" t="s">
        <v>56</v>
      </c>
      <c r="B19" s="95" t="s">
        <v>41</v>
      </c>
      <c r="C19" s="96"/>
      <c r="D19" s="49">
        <v>100576</v>
      </c>
      <c r="E19" s="31" t="s">
        <v>57</v>
      </c>
      <c r="F19" s="32" t="s">
        <v>43</v>
      </c>
      <c r="G19" s="35">
        <v>1818.05</v>
      </c>
      <c r="H19" s="34">
        <v>2.87</v>
      </c>
      <c r="I19" s="29" t="s">
        <v>44</v>
      </c>
      <c r="J19" s="33">
        <f t="shared" si="0"/>
        <v>3.53</v>
      </c>
      <c r="K19" s="35">
        <f t="shared" si="1"/>
        <v>6417.72</v>
      </c>
      <c r="L19" s="36" t="s">
        <v>45</v>
      </c>
    </row>
    <row r="20" spans="1:12" ht="9" customHeight="1">
      <c r="A20" s="37" t="s">
        <v>58</v>
      </c>
      <c r="B20" s="97"/>
      <c r="C20" s="98"/>
      <c r="D20" s="137"/>
      <c r="E20" s="37" t="s">
        <v>59</v>
      </c>
      <c r="F20" s="38"/>
      <c r="G20" s="38"/>
      <c r="H20" s="38"/>
      <c r="I20" s="38"/>
      <c r="J20" s="39" t="s">
        <v>37</v>
      </c>
      <c r="K20" s="40">
        <f>(K21+K22+K23+K24+K25+K26+K27+K28+K29+K30+K31+K32+K33+K34)</f>
        <v>67658.210000000006</v>
      </c>
      <c r="L20" s="38"/>
    </row>
    <row r="21" spans="1:12" ht="18" customHeight="1">
      <c r="A21" s="28" t="s">
        <v>60</v>
      </c>
      <c r="B21" s="95" t="s">
        <v>61</v>
      </c>
      <c r="C21" s="96"/>
      <c r="D21" s="49">
        <v>5501706</v>
      </c>
      <c r="E21" s="31" t="s">
        <v>62</v>
      </c>
      <c r="F21" s="32" t="s">
        <v>63</v>
      </c>
      <c r="G21" s="33">
        <v>14.08</v>
      </c>
      <c r="H21" s="34">
        <v>7.28</v>
      </c>
      <c r="I21" s="29" t="s">
        <v>44</v>
      </c>
      <c r="J21" s="33">
        <f t="shared" ref="J21:J34" si="2">(ROUND((H21+(H21*$I$9)),2))</f>
        <v>8.9499999999999993</v>
      </c>
      <c r="K21" s="35">
        <f t="shared" ref="K21:K34" si="3">ROUND((G21*J21),2)</f>
        <v>126.02</v>
      </c>
      <c r="L21" s="36" t="s">
        <v>45</v>
      </c>
    </row>
    <row r="22" spans="1:12" ht="9" customHeight="1">
      <c r="A22" s="28" t="s">
        <v>64</v>
      </c>
      <c r="B22" s="95" t="s">
        <v>61</v>
      </c>
      <c r="C22" s="96"/>
      <c r="D22" s="49">
        <v>4805754</v>
      </c>
      <c r="E22" s="50" t="s">
        <v>65</v>
      </c>
      <c r="F22" s="32" t="s">
        <v>66</v>
      </c>
      <c r="G22" s="33">
        <v>7.72</v>
      </c>
      <c r="H22" s="34">
        <v>7.53</v>
      </c>
      <c r="I22" s="29" t="s">
        <v>44</v>
      </c>
      <c r="J22" s="33">
        <f t="shared" si="2"/>
        <v>9.26</v>
      </c>
      <c r="K22" s="35">
        <f t="shared" si="3"/>
        <v>71.489999999999995</v>
      </c>
      <c r="L22" s="36" t="s">
        <v>45</v>
      </c>
    </row>
    <row r="23" spans="1:12" ht="18" customHeight="1">
      <c r="A23" s="28" t="s">
        <v>67</v>
      </c>
      <c r="B23" s="95" t="s">
        <v>61</v>
      </c>
      <c r="C23" s="96"/>
      <c r="D23" s="49">
        <v>2003850</v>
      </c>
      <c r="E23" s="31" t="s">
        <v>68</v>
      </c>
      <c r="F23" s="32" t="s">
        <v>63</v>
      </c>
      <c r="G23" s="33">
        <v>0.77</v>
      </c>
      <c r="H23" s="34">
        <v>192.83</v>
      </c>
      <c r="I23" s="29" t="s">
        <v>44</v>
      </c>
      <c r="J23" s="33">
        <f t="shared" si="2"/>
        <v>237.16</v>
      </c>
      <c r="K23" s="35">
        <f t="shared" si="3"/>
        <v>182.61</v>
      </c>
      <c r="L23" s="36" t="s">
        <v>45</v>
      </c>
    </row>
    <row r="24" spans="1:12" ht="40.799999999999997" customHeight="1">
      <c r="A24" s="28" t="s">
        <v>69</v>
      </c>
      <c r="B24" s="95" t="s">
        <v>41</v>
      </c>
      <c r="C24" s="96"/>
      <c r="D24" s="49">
        <v>97914</v>
      </c>
      <c r="E24" s="138" t="s">
        <v>213</v>
      </c>
      <c r="F24" s="32" t="s">
        <v>55</v>
      </c>
      <c r="G24" s="33">
        <v>38.4</v>
      </c>
      <c r="H24" s="34">
        <v>307</v>
      </c>
      <c r="I24" s="29" t="s">
        <v>44</v>
      </c>
      <c r="J24" s="33">
        <f t="shared" si="2"/>
        <v>377.58</v>
      </c>
      <c r="K24" s="35">
        <f t="shared" si="3"/>
        <v>14499.07</v>
      </c>
      <c r="L24" s="36" t="s">
        <v>45</v>
      </c>
    </row>
    <row r="25" spans="1:12" ht="33.299999999999997" customHeight="1">
      <c r="A25" s="28" t="s">
        <v>70</v>
      </c>
      <c r="B25" s="95" t="s">
        <v>41</v>
      </c>
      <c r="C25" s="96"/>
      <c r="D25" s="49">
        <v>92219</v>
      </c>
      <c r="E25" s="31" t="s">
        <v>71</v>
      </c>
      <c r="F25" s="32" t="s">
        <v>72</v>
      </c>
      <c r="G25" s="33">
        <v>3.4</v>
      </c>
      <c r="H25" s="34">
        <v>165.21</v>
      </c>
      <c r="I25" s="29" t="s">
        <v>44</v>
      </c>
      <c r="J25" s="33">
        <f t="shared" si="2"/>
        <v>203.19</v>
      </c>
      <c r="K25" s="35">
        <f t="shared" si="3"/>
        <v>690.85</v>
      </c>
      <c r="L25" s="36" t="s">
        <v>45</v>
      </c>
    </row>
    <row r="26" spans="1:12" ht="33" customHeight="1">
      <c r="A26" s="28" t="s">
        <v>73</v>
      </c>
      <c r="B26" s="95" t="s">
        <v>41</v>
      </c>
      <c r="C26" s="96"/>
      <c r="D26" s="49">
        <v>92221</v>
      </c>
      <c r="E26" s="31" t="s">
        <v>74</v>
      </c>
      <c r="F26" s="32" t="s">
        <v>72</v>
      </c>
      <c r="G26" s="33">
        <v>5</v>
      </c>
      <c r="H26" s="34">
        <v>305.89</v>
      </c>
      <c r="I26" s="29" t="s">
        <v>44</v>
      </c>
      <c r="J26" s="33">
        <f t="shared" si="2"/>
        <v>376.21</v>
      </c>
      <c r="K26" s="35">
        <f t="shared" si="3"/>
        <v>1881.05</v>
      </c>
      <c r="L26" s="36" t="s">
        <v>45</v>
      </c>
    </row>
    <row r="27" spans="1:12" ht="24.75" customHeight="1">
      <c r="A27" s="41" t="s">
        <v>75</v>
      </c>
      <c r="B27" s="99" t="s">
        <v>41</v>
      </c>
      <c r="C27" s="100"/>
      <c r="D27" s="43">
        <v>97956</v>
      </c>
      <c r="E27" s="31" t="s">
        <v>76</v>
      </c>
      <c r="F27" s="44" t="s">
        <v>77</v>
      </c>
      <c r="G27" s="45">
        <v>2</v>
      </c>
      <c r="H27" s="51">
        <v>1704.99</v>
      </c>
      <c r="I27" s="42" t="s">
        <v>44</v>
      </c>
      <c r="J27" s="33">
        <f t="shared" si="2"/>
        <v>2096.9699999999998</v>
      </c>
      <c r="K27" s="35">
        <f t="shared" si="3"/>
        <v>4193.9399999999996</v>
      </c>
      <c r="L27" s="48" t="s">
        <v>45</v>
      </c>
    </row>
    <row r="28" spans="1:12" ht="24.75" customHeight="1">
      <c r="A28" s="41" t="s">
        <v>78</v>
      </c>
      <c r="B28" s="99" t="s">
        <v>41</v>
      </c>
      <c r="C28" s="100"/>
      <c r="D28" s="43">
        <v>103003</v>
      </c>
      <c r="E28" s="31" t="s">
        <v>79</v>
      </c>
      <c r="F28" s="44" t="s">
        <v>77</v>
      </c>
      <c r="G28" s="45">
        <v>2</v>
      </c>
      <c r="H28" s="46">
        <v>300.35000000000002</v>
      </c>
      <c r="I28" s="42" t="s">
        <v>44</v>
      </c>
      <c r="J28" s="33">
        <f t="shared" si="2"/>
        <v>369.4</v>
      </c>
      <c r="K28" s="35">
        <f t="shared" si="3"/>
        <v>738.8</v>
      </c>
      <c r="L28" s="48" t="s">
        <v>45</v>
      </c>
    </row>
    <row r="29" spans="1:12" ht="9" customHeight="1">
      <c r="A29" s="28" t="s">
        <v>80</v>
      </c>
      <c r="B29" s="95" t="s">
        <v>61</v>
      </c>
      <c r="C29" s="96"/>
      <c r="D29" s="49">
        <v>2003678</v>
      </c>
      <c r="E29" s="50" t="s">
        <v>81</v>
      </c>
      <c r="F29" s="32" t="s">
        <v>82</v>
      </c>
      <c r="G29" s="33">
        <v>1</v>
      </c>
      <c r="H29" s="53">
        <v>2214.23</v>
      </c>
      <c r="I29" s="29" t="s">
        <v>44</v>
      </c>
      <c r="J29" s="33">
        <f t="shared" si="2"/>
        <v>2723.28</v>
      </c>
      <c r="K29" s="35">
        <f t="shared" si="3"/>
        <v>2723.28</v>
      </c>
      <c r="L29" s="36" t="s">
        <v>45</v>
      </c>
    </row>
    <row r="30" spans="1:12" ht="25.2">
      <c r="A30" s="41" t="s">
        <v>83</v>
      </c>
      <c r="B30" s="99" t="s">
        <v>84</v>
      </c>
      <c r="C30" s="100"/>
      <c r="D30" s="54">
        <v>9141</v>
      </c>
      <c r="E30" s="31" t="s">
        <v>85</v>
      </c>
      <c r="F30" s="44" t="s">
        <v>82</v>
      </c>
      <c r="G30" s="45">
        <v>1</v>
      </c>
      <c r="H30" s="46">
        <v>776.73</v>
      </c>
      <c r="I30" s="42" t="s">
        <v>44</v>
      </c>
      <c r="J30" s="33">
        <f t="shared" si="2"/>
        <v>955.3</v>
      </c>
      <c r="K30" s="35">
        <f t="shared" si="3"/>
        <v>955.3</v>
      </c>
      <c r="L30" s="48" t="s">
        <v>45</v>
      </c>
    </row>
    <row r="31" spans="1:12">
      <c r="A31" s="28" t="s">
        <v>86</v>
      </c>
      <c r="B31" s="95" t="s">
        <v>87</v>
      </c>
      <c r="C31" s="96"/>
      <c r="D31" s="32" t="s">
        <v>88</v>
      </c>
      <c r="E31" s="50" t="s">
        <v>89</v>
      </c>
      <c r="F31" s="32" t="s">
        <v>82</v>
      </c>
      <c r="G31" s="33">
        <v>1</v>
      </c>
      <c r="H31" s="53">
        <v>1493.75</v>
      </c>
      <c r="I31" s="29" t="s">
        <v>44</v>
      </c>
      <c r="J31" s="33">
        <f t="shared" si="2"/>
        <v>1837.16</v>
      </c>
      <c r="K31" s="35">
        <f t="shared" si="3"/>
        <v>1837.16</v>
      </c>
      <c r="L31" s="36" t="s">
        <v>45</v>
      </c>
    </row>
    <row r="32" spans="1:12" ht="16.8">
      <c r="A32" s="28" t="s">
        <v>90</v>
      </c>
      <c r="B32" s="95" t="s">
        <v>41</v>
      </c>
      <c r="C32" s="96"/>
      <c r="D32" s="49">
        <v>104741</v>
      </c>
      <c r="E32" s="31" t="s">
        <v>91</v>
      </c>
      <c r="F32" s="32" t="s">
        <v>50</v>
      </c>
      <c r="G32" s="33">
        <v>12.24</v>
      </c>
      <c r="H32" s="34">
        <v>23.82</v>
      </c>
      <c r="I32" s="29" t="s">
        <v>44</v>
      </c>
      <c r="J32" s="33">
        <f t="shared" si="2"/>
        <v>29.3</v>
      </c>
      <c r="K32" s="35">
        <f t="shared" si="3"/>
        <v>358.63</v>
      </c>
      <c r="L32" s="36" t="s">
        <v>45</v>
      </c>
    </row>
    <row r="33" spans="1:12" ht="16.8">
      <c r="A33" s="28" t="s">
        <v>92</v>
      </c>
      <c r="B33" s="95" t="s">
        <v>41</v>
      </c>
      <c r="C33" s="96"/>
      <c r="D33" s="49">
        <v>94281</v>
      </c>
      <c r="E33" s="31" t="s">
        <v>93</v>
      </c>
      <c r="F33" s="32" t="s">
        <v>72</v>
      </c>
      <c r="G33" s="33">
        <v>630.5</v>
      </c>
      <c r="H33" s="34">
        <v>46.82</v>
      </c>
      <c r="I33" s="29" t="s">
        <v>44</v>
      </c>
      <c r="J33" s="33">
        <f t="shared" si="2"/>
        <v>57.58</v>
      </c>
      <c r="K33" s="35">
        <f t="shared" si="3"/>
        <v>36304.19</v>
      </c>
      <c r="L33" s="36" t="s">
        <v>45</v>
      </c>
    </row>
    <row r="34" spans="1:12" ht="16.8">
      <c r="A34" s="28" t="s">
        <v>94</v>
      </c>
      <c r="B34" s="95" t="s">
        <v>41</v>
      </c>
      <c r="C34" s="96"/>
      <c r="D34" s="49">
        <v>94282</v>
      </c>
      <c r="E34" s="31" t="s">
        <v>95</v>
      </c>
      <c r="F34" s="32" t="s">
        <v>72</v>
      </c>
      <c r="G34" s="33">
        <v>45.48</v>
      </c>
      <c r="H34" s="34">
        <v>55.35</v>
      </c>
      <c r="I34" s="29" t="s">
        <v>44</v>
      </c>
      <c r="J34" s="33">
        <f t="shared" si="2"/>
        <v>68.069999999999993</v>
      </c>
      <c r="K34" s="35">
        <f t="shared" si="3"/>
        <v>3095.82</v>
      </c>
      <c r="L34" s="36" t="s">
        <v>45</v>
      </c>
    </row>
    <row r="35" spans="1:12">
      <c r="A35" s="37" t="s">
        <v>96</v>
      </c>
      <c r="B35" s="97"/>
      <c r="C35" s="98"/>
      <c r="D35" s="137"/>
      <c r="E35" s="37" t="s">
        <v>97</v>
      </c>
      <c r="F35" s="38"/>
      <c r="G35" s="38"/>
      <c r="H35" s="38"/>
      <c r="I35" s="38"/>
      <c r="J35" s="39" t="s">
        <v>37</v>
      </c>
      <c r="K35" s="40">
        <f>(K36+K37+K38+K39)</f>
        <v>212963.74</v>
      </c>
      <c r="L35" s="38"/>
    </row>
    <row r="36" spans="1:12" ht="33.6">
      <c r="A36" s="28" t="s">
        <v>98</v>
      </c>
      <c r="B36" s="95" t="s">
        <v>41</v>
      </c>
      <c r="C36" s="96"/>
      <c r="D36" s="49">
        <v>94273</v>
      </c>
      <c r="E36" s="31" t="s">
        <v>99</v>
      </c>
      <c r="F36" s="32" t="s">
        <v>72</v>
      </c>
      <c r="G36" s="33">
        <v>635.5</v>
      </c>
      <c r="H36" s="34">
        <v>66.72</v>
      </c>
      <c r="I36" s="29" t="s">
        <v>44</v>
      </c>
      <c r="J36" s="33">
        <f t="shared" ref="J36:J39" si="4">(ROUND((H36+(H36*$I$9)),2))</f>
        <v>82.06</v>
      </c>
      <c r="K36" s="35">
        <f t="shared" ref="K36:K39" si="5">ROUND((G36*J36),2)</f>
        <v>52149.13</v>
      </c>
      <c r="L36" s="36" t="s">
        <v>45</v>
      </c>
    </row>
    <row r="37" spans="1:12" ht="33.6">
      <c r="A37" s="28" t="s">
        <v>100</v>
      </c>
      <c r="B37" s="95" t="s">
        <v>41</v>
      </c>
      <c r="C37" s="96"/>
      <c r="D37" s="49">
        <v>94274</v>
      </c>
      <c r="E37" s="31" t="s">
        <v>101</v>
      </c>
      <c r="F37" s="32" t="s">
        <v>72</v>
      </c>
      <c r="G37" s="33">
        <v>45.48</v>
      </c>
      <c r="H37" s="34">
        <v>69.95</v>
      </c>
      <c r="I37" s="29" t="s">
        <v>44</v>
      </c>
      <c r="J37" s="33">
        <f t="shared" si="4"/>
        <v>86.03</v>
      </c>
      <c r="K37" s="35">
        <f t="shared" si="5"/>
        <v>3912.64</v>
      </c>
      <c r="L37" s="36" t="s">
        <v>45</v>
      </c>
    </row>
    <row r="38" spans="1:12" ht="16.8">
      <c r="A38" s="28" t="s">
        <v>102</v>
      </c>
      <c r="B38" s="95" t="s">
        <v>41</v>
      </c>
      <c r="C38" s="96"/>
      <c r="D38" s="49">
        <v>92394</v>
      </c>
      <c r="E38" s="31" t="s">
        <v>103</v>
      </c>
      <c r="F38" s="32" t="s">
        <v>43</v>
      </c>
      <c r="G38" s="35">
        <v>1532.38</v>
      </c>
      <c r="H38" s="34">
        <v>82.43</v>
      </c>
      <c r="I38" s="29" t="s">
        <v>44</v>
      </c>
      <c r="J38" s="33">
        <f t="shared" si="4"/>
        <v>101.38</v>
      </c>
      <c r="K38" s="35">
        <f t="shared" si="5"/>
        <v>155352.68</v>
      </c>
      <c r="L38" s="36" t="s">
        <v>45</v>
      </c>
    </row>
    <row r="39" spans="1:12" ht="16.8">
      <c r="A39" s="28" t="s">
        <v>104</v>
      </c>
      <c r="B39" s="95" t="s">
        <v>41</v>
      </c>
      <c r="C39" s="96"/>
      <c r="D39" s="49">
        <v>93589</v>
      </c>
      <c r="E39" s="31" t="s">
        <v>105</v>
      </c>
      <c r="F39" s="32" t="s">
        <v>55</v>
      </c>
      <c r="G39" s="33">
        <v>459.73</v>
      </c>
      <c r="H39" s="34">
        <v>2.74</v>
      </c>
      <c r="I39" s="29" t="s">
        <v>44</v>
      </c>
      <c r="J39" s="33">
        <f t="shared" si="4"/>
        <v>3.37</v>
      </c>
      <c r="K39" s="35">
        <f t="shared" si="5"/>
        <v>1549.29</v>
      </c>
      <c r="L39" s="36" t="s">
        <v>45</v>
      </c>
    </row>
    <row r="40" spans="1:12">
      <c r="A40" s="37" t="s">
        <v>106</v>
      </c>
      <c r="B40" s="97"/>
      <c r="C40" s="98"/>
      <c r="D40" s="137"/>
      <c r="E40" s="37" t="s">
        <v>107</v>
      </c>
      <c r="F40" s="38"/>
      <c r="G40" s="38"/>
      <c r="H40" s="38"/>
      <c r="I40" s="38"/>
      <c r="J40" s="39" t="s">
        <v>37</v>
      </c>
      <c r="K40" s="40">
        <f>(K41+K42+K43+K44)</f>
        <v>3848.6100000000006</v>
      </c>
      <c r="L40" s="38"/>
    </row>
    <row r="41" spans="1:12" ht="16.8">
      <c r="A41" s="28" t="s">
        <v>108</v>
      </c>
      <c r="B41" s="95" t="s">
        <v>61</v>
      </c>
      <c r="C41" s="96"/>
      <c r="D41" s="49">
        <v>5216111</v>
      </c>
      <c r="E41" s="31" t="s">
        <v>109</v>
      </c>
      <c r="F41" s="32" t="s">
        <v>82</v>
      </c>
      <c r="G41" s="33">
        <v>7</v>
      </c>
      <c r="H41" s="34">
        <v>135.61000000000001</v>
      </c>
      <c r="I41" s="29" t="s">
        <v>44</v>
      </c>
      <c r="J41" s="33">
        <f t="shared" ref="J41:J44" si="6">(ROUND((H41+(H41*$I$9)),2))</f>
        <v>166.79</v>
      </c>
      <c r="K41" s="35">
        <f t="shared" ref="K41:K44" si="7">ROUND((G41*J41),2)</f>
        <v>1167.53</v>
      </c>
      <c r="L41" s="36" t="s">
        <v>45</v>
      </c>
    </row>
    <row r="42" spans="1:12" ht="25.2">
      <c r="A42" s="41" t="s">
        <v>110</v>
      </c>
      <c r="B42" s="99" t="s">
        <v>61</v>
      </c>
      <c r="C42" s="100"/>
      <c r="D42" s="43">
        <v>5213464</v>
      </c>
      <c r="E42" s="31" t="s">
        <v>111</v>
      </c>
      <c r="F42" s="44" t="s">
        <v>82</v>
      </c>
      <c r="G42" s="45">
        <v>5</v>
      </c>
      <c r="H42" s="46">
        <v>283.91000000000003</v>
      </c>
      <c r="I42" s="42" t="s">
        <v>44</v>
      </c>
      <c r="J42" s="33">
        <f t="shared" si="6"/>
        <v>349.18</v>
      </c>
      <c r="K42" s="35">
        <f t="shared" si="7"/>
        <v>1745.9</v>
      </c>
      <c r="L42" s="48" t="s">
        <v>45</v>
      </c>
    </row>
    <row r="43" spans="1:12" ht="16.8">
      <c r="A43" s="28" t="s">
        <v>112</v>
      </c>
      <c r="B43" s="95" t="s">
        <v>84</v>
      </c>
      <c r="C43" s="96"/>
      <c r="D43" s="55">
        <v>2555</v>
      </c>
      <c r="E43" s="31" t="s">
        <v>113</v>
      </c>
      <c r="F43" s="32" t="s">
        <v>82</v>
      </c>
      <c r="G43" s="33">
        <v>2</v>
      </c>
      <c r="H43" s="34">
        <v>102.6</v>
      </c>
      <c r="I43" s="29" t="s">
        <v>44</v>
      </c>
      <c r="J43" s="33">
        <f t="shared" si="6"/>
        <v>126.19</v>
      </c>
      <c r="K43" s="35">
        <f t="shared" si="7"/>
        <v>252.38</v>
      </c>
      <c r="L43" s="36" t="s">
        <v>45</v>
      </c>
    </row>
    <row r="44" spans="1:12" ht="25.2">
      <c r="A44" s="41" t="s">
        <v>114</v>
      </c>
      <c r="B44" s="99" t="s">
        <v>41</v>
      </c>
      <c r="C44" s="100"/>
      <c r="D44" s="43">
        <v>102509</v>
      </c>
      <c r="E44" s="31" t="s">
        <v>115</v>
      </c>
      <c r="F44" s="44" t="s">
        <v>43</v>
      </c>
      <c r="G44" s="45">
        <v>15</v>
      </c>
      <c r="H44" s="46">
        <v>37.01</v>
      </c>
      <c r="I44" s="42" t="s">
        <v>44</v>
      </c>
      <c r="J44" s="33">
        <f t="shared" si="6"/>
        <v>45.52</v>
      </c>
      <c r="K44" s="35">
        <f t="shared" si="7"/>
        <v>682.8</v>
      </c>
      <c r="L44" s="48" t="s">
        <v>45</v>
      </c>
    </row>
    <row r="45" spans="1:12">
      <c r="A45" s="37" t="s">
        <v>116</v>
      </c>
      <c r="B45" s="97"/>
      <c r="C45" s="98"/>
      <c r="D45" s="137"/>
      <c r="E45" s="37" t="s">
        <v>117</v>
      </c>
      <c r="F45" s="38"/>
      <c r="G45" s="38"/>
      <c r="H45" s="38"/>
      <c r="I45" s="38"/>
      <c r="J45" s="39" t="s">
        <v>37</v>
      </c>
      <c r="K45" s="40">
        <f>(K46+K47+K48+K49+K50+K51+K52)</f>
        <v>81710.01999999999</v>
      </c>
      <c r="L45" s="38"/>
    </row>
    <row r="46" spans="1:12" ht="25.2">
      <c r="A46" s="41" t="s">
        <v>118</v>
      </c>
      <c r="B46" s="99" t="s">
        <v>41</v>
      </c>
      <c r="C46" s="100"/>
      <c r="D46" s="43">
        <v>94992</v>
      </c>
      <c r="E46" s="31" t="s">
        <v>119</v>
      </c>
      <c r="F46" s="44" t="s">
        <v>43</v>
      </c>
      <c r="G46" s="45">
        <v>454.09</v>
      </c>
      <c r="H46" s="46">
        <v>85.07</v>
      </c>
      <c r="I46" s="42" t="s">
        <v>44</v>
      </c>
      <c r="J46" s="33">
        <f t="shared" ref="J46:J52" si="8">(ROUND((H46+(H46*$I$9)),2))</f>
        <v>104.63</v>
      </c>
      <c r="K46" s="35">
        <f t="shared" ref="K46:K52" si="9">ROUND((G46*J46),2)</f>
        <v>47511.44</v>
      </c>
      <c r="L46" s="48" t="s">
        <v>45</v>
      </c>
    </row>
    <row r="47" spans="1:12">
      <c r="A47" s="28" t="s">
        <v>120</v>
      </c>
      <c r="B47" s="95" t="s">
        <v>41</v>
      </c>
      <c r="C47" s="96"/>
      <c r="D47" s="49">
        <v>94319</v>
      </c>
      <c r="E47" s="50" t="s">
        <v>121</v>
      </c>
      <c r="F47" s="32" t="s">
        <v>50</v>
      </c>
      <c r="G47" s="33">
        <v>45.41</v>
      </c>
      <c r="H47" s="34">
        <v>83.68</v>
      </c>
      <c r="I47" s="29" t="s">
        <v>44</v>
      </c>
      <c r="J47" s="33">
        <f t="shared" si="8"/>
        <v>102.92</v>
      </c>
      <c r="K47" s="35">
        <f t="shared" si="9"/>
        <v>4673.6000000000004</v>
      </c>
      <c r="L47" s="36" t="s">
        <v>45</v>
      </c>
    </row>
    <row r="48" spans="1:12">
      <c r="A48" s="28" t="s">
        <v>122</v>
      </c>
      <c r="B48" s="95" t="s">
        <v>41</v>
      </c>
      <c r="C48" s="96"/>
      <c r="D48" s="49">
        <v>104742</v>
      </c>
      <c r="E48" s="50" t="s">
        <v>123</v>
      </c>
      <c r="F48" s="32" t="s">
        <v>43</v>
      </c>
      <c r="G48" s="33">
        <v>454.09</v>
      </c>
      <c r="H48" s="34">
        <v>8.1</v>
      </c>
      <c r="I48" s="29" t="s">
        <v>44</v>
      </c>
      <c r="J48" s="33">
        <f t="shared" si="8"/>
        <v>9.9600000000000009</v>
      </c>
      <c r="K48" s="35">
        <f t="shared" si="9"/>
        <v>4522.74</v>
      </c>
      <c r="L48" s="36" t="s">
        <v>45</v>
      </c>
    </row>
    <row r="49" spans="1:12" ht="16.8">
      <c r="A49" s="28" t="s">
        <v>124</v>
      </c>
      <c r="B49" s="95" t="s">
        <v>41</v>
      </c>
      <c r="C49" s="96"/>
      <c r="D49" s="49">
        <v>97914</v>
      </c>
      <c r="E49" s="31" t="s">
        <v>125</v>
      </c>
      <c r="F49" s="32" t="s">
        <v>55</v>
      </c>
      <c r="G49" s="33">
        <v>90.82</v>
      </c>
      <c r="H49" s="34">
        <v>3.07</v>
      </c>
      <c r="I49" s="29" t="s">
        <v>44</v>
      </c>
      <c r="J49" s="33">
        <f t="shared" si="8"/>
        <v>3.78</v>
      </c>
      <c r="K49" s="35">
        <f t="shared" si="9"/>
        <v>343.3</v>
      </c>
      <c r="L49" s="36" t="s">
        <v>45</v>
      </c>
    </row>
    <row r="50" spans="1:12" ht="25.2">
      <c r="A50" s="41" t="s">
        <v>126</v>
      </c>
      <c r="B50" s="99" t="s">
        <v>41</v>
      </c>
      <c r="C50" s="100"/>
      <c r="D50" s="52">
        <v>105002</v>
      </c>
      <c r="E50" s="31" t="s">
        <v>127</v>
      </c>
      <c r="F50" s="44" t="s">
        <v>77</v>
      </c>
      <c r="G50" s="45">
        <v>2</v>
      </c>
      <c r="H50" s="46">
        <v>788.49</v>
      </c>
      <c r="I50" s="42" t="s">
        <v>44</v>
      </c>
      <c r="J50" s="33">
        <f t="shared" si="8"/>
        <v>969.76</v>
      </c>
      <c r="K50" s="35">
        <f t="shared" si="9"/>
        <v>1939.52</v>
      </c>
      <c r="L50" s="48" t="s">
        <v>45</v>
      </c>
    </row>
    <row r="51" spans="1:12" ht="16.8">
      <c r="A51" s="28" t="s">
        <v>128</v>
      </c>
      <c r="B51" s="95" t="s">
        <v>61</v>
      </c>
      <c r="C51" s="96"/>
      <c r="D51" s="30">
        <v>5219644</v>
      </c>
      <c r="E51" s="31" t="s">
        <v>129</v>
      </c>
      <c r="F51" s="32" t="s">
        <v>82</v>
      </c>
      <c r="G51" s="33">
        <v>83</v>
      </c>
      <c r="H51" s="34">
        <v>75.78</v>
      </c>
      <c r="I51" s="29" t="s">
        <v>44</v>
      </c>
      <c r="J51" s="33">
        <f t="shared" si="8"/>
        <v>93.2</v>
      </c>
      <c r="K51" s="35">
        <f t="shared" si="9"/>
        <v>7735.6</v>
      </c>
      <c r="L51" s="36" t="s">
        <v>45</v>
      </c>
    </row>
    <row r="52" spans="1:12" ht="16.8">
      <c r="A52" s="28" t="s">
        <v>130</v>
      </c>
      <c r="B52" s="95" t="s">
        <v>41</v>
      </c>
      <c r="C52" s="96"/>
      <c r="D52" s="30">
        <v>102492</v>
      </c>
      <c r="E52" s="31" t="s">
        <v>131</v>
      </c>
      <c r="F52" s="32" t="s">
        <v>43</v>
      </c>
      <c r="G52" s="33">
        <v>398.4</v>
      </c>
      <c r="H52" s="34">
        <v>30.58</v>
      </c>
      <c r="I52" s="29" t="s">
        <v>44</v>
      </c>
      <c r="J52" s="33">
        <f t="shared" si="8"/>
        <v>37.61</v>
      </c>
      <c r="K52" s="35">
        <f t="shared" si="9"/>
        <v>14983.82</v>
      </c>
      <c r="L52" s="36" t="s">
        <v>45</v>
      </c>
    </row>
    <row r="53" spans="1:12">
      <c r="A53" s="88">
        <v>2</v>
      </c>
      <c r="B53" s="88"/>
      <c r="C53" s="89"/>
      <c r="D53" s="90" t="s">
        <v>132</v>
      </c>
      <c r="E53" s="91"/>
      <c r="F53" s="92"/>
      <c r="G53" s="18"/>
      <c r="H53" s="19"/>
      <c r="I53" s="19"/>
      <c r="J53" s="20" t="s">
        <v>37</v>
      </c>
      <c r="K53" s="21">
        <f>(K54+K56+K69+K71+K75+K81+K84+K90)</f>
        <v>152350.34000000003</v>
      </c>
      <c r="L53" s="22"/>
    </row>
    <row r="54" spans="1:12">
      <c r="A54" s="56" t="s">
        <v>133</v>
      </c>
      <c r="B54" s="97"/>
      <c r="C54" s="98"/>
      <c r="D54" s="38"/>
      <c r="E54" s="56" t="s">
        <v>39</v>
      </c>
      <c r="F54" s="38"/>
      <c r="G54" s="38"/>
      <c r="H54" s="57"/>
      <c r="I54" s="57"/>
      <c r="J54" s="58" t="s">
        <v>37</v>
      </c>
      <c r="K54" s="59">
        <v>6593.76</v>
      </c>
      <c r="L54" s="38"/>
    </row>
    <row r="55" spans="1:12" ht="16.8">
      <c r="A55" s="28" t="s">
        <v>134</v>
      </c>
      <c r="B55" s="95" t="s">
        <v>41</v>
      </c>
      <c r="C55" s="96"/>
      <c r="D55" s="49">
        <v>96001</v>
      </c>
      <c r="E55" s="31" t="s">
        <v>135</v>
      </c>
      <c r="F55" s="32" t="s">
        <v>43</v>
      </c>
      <c r="G55" s="33">
        <v>684</v>
      </c>
      <c r="H55" s="34">
        <v>7.84</v>
      </c>
      <c r="I55" s="29" t="s">
        <v>44</v>
      </c>
      <c r="J55" s="33">
        <f>(ROUND((H55+(H55*$I$9)),2))</f>
        <v>9.64</v>
      </c>
      <c r="K55" s="35">
        <f>ROUND((G55*J55),2)</f>
        <v>6593.76</v>
      </c>
      <c r="L55" s="36" t="s">
        <v>45</v>
      </c>
    </row>
    <row r="56" spans="1:12">
      <c r="A56" s="37" t="s">
        <v>136</v>
      </c>
      <c r="B56" s="97"/>
      <c r="C56" s="98"/>
      <c r="D56" s="38"/>
      <c r="E56" s="37" t="s">
        <v>59</v>
      </c>
      <c r="F56" s="38"/>
      <c r="G56" s="38"/>
      <c r="H56" s="38"/>
      <c r="I56" s="38"/>
      <c r="J56" s="39" t="s">
        <v>37</v>
      </c>
      <c r="K56" s="40">
        <f>(K57+K58+K59+K60+K61+K62+K63+K64+K65+K66+K67+K68)</f>
        <v>58281.55</v>
      </c>
      <c r="L56" s="38"/>
    </row>
    <row r="57" spans="1:12" ht="16.8">
      <c r="A57" s="28" t="s">
        <v>137</v>
      </c>
      <c r="B57" s="95" t="s">
        <v>61</v>
      </c>
      <c r="C57" s="96"/>
      <c r="D57" s="30">
        <v>5501706</v>
      </c>
      <c r="E57" s="31" t="s">
        <v>62</v>
      </c>
      <c r="F57" s="32" t="s">
        <v>63</v>
      </c>
      <c r="G57" s="33">
        <v>118.33</v>
      </c>
      <c r="H57" s="34">
        <v>7.28</v>
      </c>
      <c r="I57" s="29" t="s">
        <v>44</v>
      </c>
      <c r="J57" s="33">
        <f t="shared" ref="J57:J68" si="10">(ROUND((H57+(H57*$I$9)),2))</f>
        <v>8.9499999999999993</v>
      </c>
      <c r="K57" s="35">
        <f t="shared" ref="K57:K68" si="11">ROUND((G57*J57),2)</f>
        <v>1059.05</v>
      </c>
      <c r="L57" s="36" t="s">
        <v>45</v>
      </c>
    </row>
    <row r="58" spans="1:12">
      <c r="A58" s="28" t="s">
        <v>138</v>
      </c>
      <c r="B58" s="95" t="s">
        <v>61</v>
      </c>
      <c r="C58" s="96"/>
      <c r="D58" s="30">
        <v>4805754</v>
      </c>
      <c r="E58" s="50" t="s">
        <v>65</v>
      </c>
      <c r="F58" s="32" t="s">
        <v>66</v>
      </c>
      <c r="G58" s="33">
        <v>80.36</v>
      </c>
      <c r="H58" s="34">
        <v>7.53</v>
      </c>
      <c r="I58" s="29" t="s">
        <v>44</v>
      </c>
      <c r="J58" s="33">
        <f t="shared" si="10"/>
        <v>9.26</v>
      </c>
      <c r="K58" s="35">
        <f t="shared" si="11"/>
        <v>744.13</v>
      </c>
      <c r="L58" s="36" t="s">
        <v>45</v>
      </c>
    </row>
    <row r="59" spans="1:12" ht="16.8">
      <c r="A59" s="28" t="s">
        <v>139</v>
      </c>
      <c r="B59" s="95" t="s">
        <v>61</v>
      </c>
      <c r="C59" s="96"/>
      <c r="D59" s="30">
        <v>2003850</v>
      </c>
      <c r="E59" s="31" t="s">
        <v>68</v>
      </c>
      <c r="F59" s="32" t="s">
        <v>63</v>
      </c>
      <c r="G59" s="33">
        <v>8.0399999999999991</v>
      </c>
      <c r="H59" s="34">
        <v>192.83</v>
      </c>
      <c r="I59" s="29" t="s">
        <v>44</v>
      </c>
      <c r="J59" s="33">
        <f t="shared" si="10"/>
        <v>237.16</v>
      </c>
      <c r="K59" s="35">
        <f t="shared" si="11"/>
        <v>1906.77</v>
      </c>
      <c r="L59" s="36" t="s">
        <v>45</v>
      </c>
    </row>
    <row r="60" spans="1:12" ht="16.8">
      <c r="A60" s="28" t="s">
        <v>140</v>
      </c>
      <c r="B60" s="95" t="s">
        <v>41</v>
      </c>
      <c r="C60" s="96"/>
      <c r="D60" s="49">
        <v>97914</v>
      </c>
      <c r="E60" s="31" t="s">
        <v>125</v>
      </c>
      <c r="F60" s="32" t="s">
        <v>55</v>
      </c>
      <c r="G60" s="33">
        <v>401.8</v>
      </c>
      <c r="H60" s="34">
        <v>3.07</v>
      </c>
      <c r="I60" s="29" t="s">
        <v>44</v>
      </c>
      <c r="J60" s="33">
        <f t="shared" si="10"/>
        <v>3.78</v>
      </c>
      <c r="K60" s="35">
        <f t="shared" si="11"/>
        <v>1518.8</v>
      </c>
      <c r="L60" s="36" t="s">
        <v>45</v>
      </c>
    </row>
    <row r="61" spans="1:12" ht="33.6">
      <c r="A61" s="28" t="s">
        <v>141</v>
      </c>
      <c r="B61" s="95" t="s">
        <v>41</v>
      </c>
      <c r="C61" s="96"/>
      <c r="D61" s="49">
        <v>92219</v>
      </c>
      <c r="E61" s="31" t="s">
        <v>71</v>
      </c>
      <c r="F61" s="32" t="s">
        <v>72</v>
      </c>
      <c r="G61" s="33">
        <v>9.1999999999999993</v>
      </c>
      <c r="H61" s="34">
        <v>165.21</v>
      </c>
      <c r="I61" s="29" t="s">
        <v>44</v>
      </c>
      <c r="J61" s="33">
        <f t="shared" si="10"/>
        <v>203.19</v>
      </c>
      <c r="K61" s="35">
        <f t="shared" si="11"/>
        <v>1869.35</v>
      </c>
      <c r="L61" s="36" t="s">
        <v>45</v>
      </c>
    </row>
    <row r="62" spans="1:12" ht="33.6">
      <c r="A62" s="28" t="s">
        <v>142</v>
      </c>
      <c r="B62" s="95" t="s">
        <v>41</v>
      </c>
      <c r="C62" s="96"/>
      <c r="D62" s="49">
        <v>92221</v>
      </c>
      <c r="E62" s="31" t="s">
        <v>74</v>
      </c>
      <c r="F62" s="32" t="s">
        <v>72</v>
      </c>
      <c r="G62" s="33">
        <v>73</v>
      </c>
      <c r="H62" s="34">
        <v>305.89</v>
      </c>
      <c r="I62" s="29" t="s">
        <v>44</v>
      </c>
      <c r="J62" s="33">
        <f t="shared" si="10"/>
        <v>376.21</v>
      </c>
      <c r="K62" s="35">
        <f t="shared" si="11"/>
        <v>27463.33</v>
      </c>
      <c r="L62" s="36" t="s">
        <v>45</v>
      </c>
    </row>
    <row r="63" spans="1:12" ht="16.8">
      <c r="A63" s="41" t="s">
        <v>143</v>
      </c>
      <c r="B63" s="99" t="s">
        <v>41</v>
      </c>
      <c r="C63" s="100"/>
      <c r="D63" s="43">
        <v>97956</v>
      </c>
      <c r="E63" s="31" t="s">
        <v>144</v>
      </c>
      <c r="F63" s="44" t="s">
        <v>77</v>
      </c>
      <c r="G63" s="45">
        <v>2</v>
      </c>
      <c r="H63" s="51">
        <v>1704.99</v>
      </c>
      <c r="I63" s="42" t="s">
        <v>44</v>
      </c>
      <c r="J63" s="33">
        <f t="shared" si="10"/>
        <v>2096.9699999999998</v>
      </c>
      <c r="K63" s="35">
        <f t="shared" si="11"/>
        <v>4193.9399999999996</v>
      </c>
      <c r="L63" s="48" t="s">
        <v>45</v>
      </c>
    </row>
    <row r="64" spans="1:12" ht="25.2">
      <c r="A64" s="41" t="s">
        <v>145</v>
      </c>
      <c r="B64" s="99" t="s">
        <v>41</v>
      </c>
      <c r="C64" s="100"/>
      <c r="D64" s="52">
        <v>103003</v>
      </c>
      <c r="E64" s="31" t="s">
        <v>146</v>
      </c>
      <c r="F64" s="44" t="s">
        <v>77</v>
      </c>
      <c r="G64" s="45">
        <v>2</v>
      </c>
      <c r="H64" s="46">
        <v>300.35000000000002</v>
      </c>
      <c r="I64" s="42" t="s">
        <v>44</v>
      </c>
      <c r="J64" s="33">
        <f t="shared" si="10"/>
        <v>369.4</v>
      </c>
      <c r="K64" s="35">
        <f t="shared" si="11"/>
        <v>738.8</v>
      </c>
      <c r="L64" s="48" t="s">
        <v>45</v>
      </c>
    </row>
    <row r="65" spans="1:12">
      <c r="A65" s="28" t="s">
        <v>147</v>
      </c>
      <c r="B65" s="95" t="s">
        <v>61</v>
      </c>
      <c r="C65" s="96"/>
      <c r="D65" s="30">
        <v>2003678</v>
      </c>
      <c r="E65" s="50" t="s">
        <v>81</v>
      </c>
      <c r="F65" s="32" t="s">
        <v>82</v>
      </c>
      <c r="G65" s="33">
        <v>2</v>
      </c>
      <c r="H65" s="53">
        <v>2116.58</v>
      </c>
      <c r="I65" s="29" t="s">
        <v>44</v>
      </c>
      <c r="J65" s="33">
        <f t="shared" si="10"/>
        <v>2603.1799999999998</v>
      </c>
      <c r="K65" s="35">
        <f t="shared" si="11"/>
        <v>5206.3599999999997</v>
      </c>
      <c r="L65" s="36" t="s">
        <v>45</v>
      </c>
    </row>
    <row r="66" spans="1:12" ht="16.8">
      <c r="A66" s="41" t="s">
        <v>148</v>
      </c>
      <c r="B66" s="99" t="s">
        <v>84</v>
      </c>
      <c r="C66" s="100"/>
      <c r="D66" s="54">
        <v>9141</v>
      </c>
      <c r="E66" s="31" t="s">
        <v>149</v>
      </c>
      <c r="F66" s="44" t="s">
        <v>82</v>
      </c>
      <c r="G66" s="45">
        <v>2</v>
      </c>
      <c r="H66" s="46">
        <v>558.5</v>
      </c>
      <c r="I66" s="42" t="s">
        <v>44</v>
      </c>
      <c r="J66" s="33">
        <f t="shared" si="10"/>
        <v>686.9</v>
      </c>
      <c r="K66" s="35">
        <f t="shared" si="11"/>
        <v>1373.8</v>
      </c>
      <c r="L66" s="48" t="s">
        <v>45</v>
      </c>
    </row>
    <row r="67" spans="1:12" ht="16.8">
      <c r="A67" s="28" t="s">
        <v>150</v>
      </c>
      <c r="B67" s="95" t="s">
        <v>41</v>
      </c>
      <c r="C67" s="96"/>
      <c r="D67" s="30">
        <v>104741</v>
      </c>
      <c r="E67" s="31" t="s">
        <v>91</v>
      </c>
      <c r="F67" s="32" t="s">
        <v>50</v>
      </c>
      <c r="G67" s="33">
        <v>117.92</v>
      </c>
      <c r="H67" s="34">
        <v>23.82</v>
      </c>
      <c r="I67" s="29" t="s">
        <v>44</v>
      </c>
      <c r="J67" s="33">
        <f t="shared" si="10"/>
        <v>29.3</v>
      </c>
      <c r="K67" s="35">
        <f t="shared" si="11"/>
        <v>3455.06</v>
      </c>
      <c r="L67" s="36" t="s">
        <v>45</v>
      </c>
    </row>
    <row r="68" spans="1:12" ht="16.8">
      <c r="A68" s="28" t="s">
        <v>151</v>
      </c>
      <c r="B68" s="95" t="s">
        <v>41</v>
      </c>
      <c r="C68" s="96"/>
      <c r="D68" s="49">
        <v>94281</v>
      </c>
      <c r="E68" s="31" t="s">
        <v>93</v>
      </c>
      <c r="F68" s="32" t="s">
        <v>72</v>
      </c>
      <c r="G68" s="33">
        <v>152</v>
      </c>
      <c r="H68" s="34">
        <v>46.82</v>
      </c>
      <c r="I68" s="29" t="s">
        <v>44</v>
      </c>
      <c r="J68" s="33">
        <f t="shared" si="10"/>
        <v>57.58</v>
      </c>
      <c r="K68" s="35">
        <f t="shared" si="11"/>
        <v>8752.16</v>
      </c>
      <c r="L68" s="36" t="s">
        <v>45</v>
      </c>
    </row>
    <row r="69" spans="1:12">
      <c r="A69" s="37" t="s">
        <v>152</v>
      </c>
      <c r="B69" s="97"/>
      <c r="C69" s="98"/>
      <c r="D69" s="38"/>
      <c r="E69" s="37" t="s">
        <v>153</v>
      </c>
      <c r="F69" s="38"/>
      <c r="G69" s="38"/>
      <c r="H69" s="38"/>
      <c r="I69" s="38"/>
      <c r="J69" s="39" t="s">
        <v>37</v>
      </c>
      <c r="K69" s="40">
        <v>1217.52</v>
      </c>
      <c r="L69" s="38"/>
    </row>
    <row r="70" spans="1:12" ht="16.8">
      <c r="A70" s="28" t="s">
        <v>154</v>
      </c>
      <c r="B70" s="95" t="s">
        <v>41</v>
      </c>
      <c r="C70" s="96"/>
      <c r="D70" s="30">
        <v>100577</v>
      </c>
      <c r="E70" s="31" t="s">
        <v>155</v>
      </c>
      <c r="F70" s="32" t="s">
        <v>43</v>
      </c>
      <c r="G70" s="33">
        <v>684</v>
      </c>
      <c r="H70" s="34">
        <v>1.45</v>
      </c>
      <c r="I70" s="29" t="s">
        <v>44</v>
      </c>
      <c r="J70" s="33">
        <f>(ROUND((H70+(H70*$I$9)),2))</f>
        <v>1.78</v>
      </c>
      <c r="K70" s="35">
        <f>ROUND((G70*J70),2)</f>
        <v>1217.52</v>
      </c>
      <c r="L70" s="36" t="s">
        <v>45</v>
      </c>
    </row>
    <row r="71" spans="1:12">
      <c r="A71" s="37" t="s">
        <v>156</v>
      </c>
      <c r="B71" s="97"/>
      <c r="C71" s="98"/>
      <c r="D71" s="38"/>
      <c r="E71" s="37" t="s">
        <v>157</v>
      </c>
      <c r="F71" s="38"/>
      <c r="G71" s="38"/>
      <c r="H71" s="38"/>
      <c r="I71" s="38"/>
      <c r="J71" s="39" t="s">
        <v>37</v>
      </c>
      <c r="K71" s="40">
        <f>(K72+K73+K74)</f>
        <v>5854.94</v>
      </c>
      <c r="L71" s="38"/>
    </row>
    <row r="72" spans="1:12">
      <c r="A72" s="28" t="s">
        <v>158</v>
      </c>
      <c r="B72" s="95" t="s">
        <v>61</v>
      </c>
      <c r="C72" s="96"/>
      <c r="D72" s="30">
        <v>4011351</v>
      </c>
      <c r="E72" s="50" t="s">
        <v>159</v>
      </c>
      <c r="F72" s="32" t="s">
        <v>66</v>
      </c>
      <c r="G72" s="33">
        <v>638.4</v>
      </c>
      <c r="H72" s="34">
        <v>0.61</v>
      </c>
      <c r="I72" s="29" t="s">
        <v>44</v>
      </c>
      <c r="J72" s="33">
        <f t="shared" ref="J72:J74" si="12">(ROUND((H72+(H72*$I$9)),2))</f>
        <v>0.75</v>
      </c>
      <c r="K72" s="35">
        <f t="shared" ref="K72:K74" si="13">ROUND((G72*J72),2)</f>
        <v>478.8</v>
      </c>
      <c r="L72" s="36" t="s">
        <v>45</v>
      </c>
    </row>
    <row r="73" spans="1:12">
      <c r="A73" s="28" t="s">
        <v>160</v>
      </c>
      <c r="B73" s="95" t="s">
        <v>161</v>
      </c>
      <c r="C73" s="96"/>
      <c r="D73" s="60">
        <v>1</v>
      </c>
      <c r="E73" s="50" t="s">
        <v>162</v>
      </c>
      <c r="F73" s="32" t="s">
        <v>163</v>
      </c>
      <c r="G73" s="33">
        <v>770</v>
      </c>
      <c r="H73" s="34">
        <v>5.58</v>
      </c>
      <c r="I73" s="29" t="s">
        <v>44</v>
      </c>
      <c r="J73" s="33">
        <f t="shared" si="12"/>
        <v>6.86</v>
      </c>
      <c r="K73" s="35">
        <f t="shared" si="13"/>
        <v>5282.2</v>
      </c>
      <c r="L73" s="36" t="s">
        <v>45</v>
      </c>
    </row>
    <row r="74" spans="1:12" ht="16.8">
      <c r="A74" s="28" t="s">
        <v>164</v>
      </c>
      <c r="B74" s="95" t="s">
        <v>41</v>
      </c>
      <c r="C74" s="96"/>
      <c r="D74" s="30">
        <v>100970</v>
      </c>
      <c r="E74" s="31" t="s">
        <v>165</v>
      </c>
      <c r="F74" s="32" t="s">
        <v>166</v>
      </c>
      <c r="G74" s="33">
        <v>38.5</v>
      </c>
      <c r="H74" s="34">
        <v>1.98</v>
      </c>
      <c r="I74" s="29" t="s">
        <v>44</v>
      </c>
      <c r="J74" s="33">
        <f t="shared" si="12"/>
        <v>2.44</v>
      </c>
      <c r="K74" s="35">
        <f t="shared" si="13"/>
        <v>93.94</v>
      </c>
      <c r="L74" s="36" t="s">
        <v>45</v>
      </c>
    </row>
    <row r="75" spans="1:12">
      <c r="A75" s="37" t="s">
        <v>167</v>
      </c>
      <c r="B75" s="97"/>
      <c r="C75" s="98"/>
      <c r="D75" s="38"/>
      <c r="E75" s="37" t="s">
        <v>168</v>
      </c>
      <c r="F75" s="38"/>
      <c r="G75" s="38"/>
      <c r="H75" s="38"/>
      <c r="I75" s="38"/>
      <c r="J75" s="39" t="s">
        <v>37</v>
      </c>
      <c r="K75" s="40">
        <f>(K76+K77+K78+K79+K80)</f>
        <v>50234.41</v>
      </c>
      <c r="L75" s="38"/>
    </row>
    <row r="76" spans="1:12">
      <c r="A76" s="28" t="s">
        <v>169</v>
      </c>
      <c r="B76" s="95" t="s">
        <v>61</v>
      </c>
      <c r="C76" s="96"/>
      <c r="D76" s="30">
        <v>4011353</v>
      </c>
      <c r="E76" s="50" t="s">
        <v>170</v>
      </c>
      <c r="F76" s="32" t="s">
        <v>66</v>
      </c>
      <c r="G76" s="33">
        <v>638.4</v>
      </c>
      <c r="H76" s="34">
        <v>0.46</v>
      </c>
      <c r="I76" s="29" t="s">
        <v>44</v>
      </c>
      <c r="J76" s="33">
        <f t="shared" ref="J76:J80" si="14">(ROUND((H76+(H76*$I$9)),2))</f>
        <v>0.56999999999999995</v>
      </c>
      <c r="K76" s="35">
        <f t="shared" ref="K76:K80" si="15">ROUND((G76*J76),2)</f>
        <v>363.89</v>
      </c>
      <c r="L76" s="36" t="s">
        <v>45</v>
      </c>
    </row>
    <row r="77" spans="1:12">
      <c r="A77" s="28" t="s">
        <v>171</v>
      </c>
      <c r="B77" s="95" t="s">
        <v>161</v>
      </c>
      <c r="C77" s="96"/>
      <c r="D77" s="60">
        <v>2</v>
      </c>
      <c r="E77" s="50" t="s">
        <v>172</v>
      </c>
      <c r="F77" s="32" t="s">
        <v>163</v>
      </c>
      <c r="G77" s="33">
        <v>290</v>
      </c>
      <c r="H77" s="34">
        <v>2.88</v>
      </c>
      <c r="I77" s="29" t="s">
        <v>44</v>
      </c>
      <c r="J77" s="33">
        <f t="shared" si="14"/>
        <v>3.54</v>
      </c>
      <c r="K77" s="35">
        <f t="shared" si="15"/>
        <v>1026.5999999999999</v>
      </c>
      <c r="L77" s="36" t="s">
        <v>45</v>
      </c>
    </row>
    <row r="78" spans="1:12" ht="25.2">
      <c r="A78" s="41" t="s">
        <v>173</v>
      </c>
      <c r="B78" s="99" t="s">
        <v>41</v>
      </c>
      <c r="C78" s="100"/>
      <c r="D78" s="52">
        <v>100970</v>
      </c>
      <c r="E78" s="31" t="s">
        <v>174</v>
      </c>
      <c r="F78" s="44" t="s">
        <v>166</v>
      </c>
      <c r="G78" s="45">
        <v>9.26</v>
      </c>
      <c r="H78" s="46">
        <v>1.98</v>
      </c>
      <c r="I78" s="42" t="s">
        <v>44</v>
      </c>
      <c r="J78" s="33">
        <f t="shared" si="14"/>
        <v>2.44</v>
      </c>
      <c r="K78" s="35">
        <f t="shared" si="15"/>
        <v>22.59</v>
      </c>
      <c r="L78" s="48" t="s">
        <v>45</v>
      </c>
    </row>
    <row r="79" spans="1:12" ht="25.2">
      <c r="A79" s="41" t="s">
        <v>175</v>
      </c>
      <c r="B79" s="99" t="s">
        <v>41</v>
      </c>
      <c r="C79" s="100"/>
      <c r="D79" s="43">
        <v>95995</v>
      </c>
      <c r="E79" s="31" t="s">
        <v>176</v>
      </c>
      <c r="F79" s="44" t="s">
        <v>50</v>
      </c>
      <c r="G79" s="45">
        <v>19.149999999999999</v>
      </c>
      <c r="H79" s="51">
        <v>1946.42</v>
      </c>
      <c r="I79" s="42" t="s">
        <v>44</v>
      </c>
      <c r="J79" s="33">
        <f t="shared" si="14"/>
        <v>2393.9</v>
      </c>
      <c r="K79" s="35">
        <f t="shared" si="15"/>
        <v>45843.19</v>
      </c>
      <c r="L79" s="48" t="s">
        <v>45</v>
      </c>
    </row>
    <row r="80" spans="1:12" ht="16.8">
      <c r="A80" s="28" t="s">
        <v>177</v>
      </c>
      <c r="B80" s="95" t="s">
        <v>41</v>
      </c>
      <c r="C80" s="96"/>
      <c r="D80" s="49">
        <v>95875</v>
      </c>
      <c r="E80" s="31" t="s">
        <v>178</v>
      </c>
      <c r="F80" s="32" t="s">
        <v>55</v>
      </c>
      <c r="G80" s="33">
        <v>957.6</v>
      </c>
      <c r="H80" s="34">
        <v>2.5299999999999998</v>
      </c>
      <c r="I80" s="29" t="s">
        <v>44</v>
      </c>
      <c r="J80" s="33">
        <f t="shared" si="14"/>
        <v>3.11</v>
      </c>
      <c r="K80" s="35">
        <f t="shared" si="15"/>
        <v>2978.14</v>
      </c>
      <c r="L80" s="36" t="s">
        <v>45</v>
      </c>
    </row>
    <row r="81" spans="1:16">
      <c r="A81" s="37" t="s">
        <v>179</v>
      </c>
      <c r="B81" s="97"/>
      <c r="C81" s="98"/>
      <c r="D81" s="38"/>
      <c r="E81" s="37" t="s">
        <v>117</v>
      </c>
      <c r="F81" s="38"/>
      <c r="G81" s="38"/>
      <c r="H81" s="38"/>
      <c r="I81" s="38"/>
      <c r="J81" s="39" t="s">
        <v>37</v>
      </c>
      <c r="K81" s="40">
        <f>(K82+K83)</f>
        <v>13421.48</v>
      </c>
      <c r="L81" s="38"/>
    </row>
    <row r="82" spans="1:16" ht="16.8">
      <c r="A82" s="28" t="s">
        <v>180</v>
      </c>
      <c r="B82" s="95" t="s">
        <v>61</v>
      </c>
      <c r="C82" s="96"/>
      <c r="D82" s="30">
        <v>5219644</v>
      </c>
      <c r="E82" s="31" t="s">
        <v>129</v>
      </c>
      <c r="F82" s="32" t="s">
        <v>82</v>
      </c>
      <c r="G82" s="33">
        <v>52</v>
      </c>
      <c r="H82" s="34">
        <v>75.78</v>
      </c>
      <c r="I82" s="29" t="s">
        <v>44</v>
      </c>
      <c r="J82" s="33">
        <f t="shared" ref="J82:J83" si="16">(ROUND((H82+(H82*$I$9)),2))</f>
        <v>93.2</v>
      </c>
      <c r="K82" s="35">
        <f t="shared" ref="K82:K83" si="17">ROUND((G82*J82),2)</f>
        <v>4846.3999999999996</v>
      </c>
      <c r="L82" s="36" t="s">
        <v>45</v>
      </c>
    </row>
    <row r="83" spans="1:16" ht="16.8">
      <c r="A83" s="28" t="s">
        <v>181</v>
      </c>
      <c r="B83" s="95" t="s">
        <v>41</v>
      </c>
      <c r="C83" s="96"/>
      <c r="D83" s="30">
        <v>102492</v>
      </c>
      <c r="E83" s="31" t="s">
        <v>131</v>
      </c>
      <c r="F83" s="32" t="s">
        <v>43</v>
      </c>
      <c r="G83" s="33">
        <v>228</v>
      </c>
      <c r="H83" s="34">
        <v>30.58</v>
      </c>
      <c r="I83" s="29" t="s">
        <v>44</v>
      </c>
      <c r="J83" s="33">
        <f t="shared" si="16"/>
        <v>37.61</v>
      </c>
      <c r="K83" s="35">
        <f t="shared" si="17"/>
        <v>8575.08</v>
      </c>
      <c r="L83" s="36" t="s">
        <v>45</v>
      </c>
    </row>
    <row r="84" spans="1:16">
      <c r="A84" s="37" t="s">
        <v>182</v>
      </c>
      <c r="B84" s="97"/>
      <c r="C84" s="98"/>
      <c r="D84" s="38"/>
      <c r="E84" s="37" t="s">
        <v>107</v>
      </c>
      <c r="F84" s="38"/>
      <c r="G84" s="38"/>
      <c r="H84" s="38"/>
      <c r="I84" s="38"/>
      <c r="J84" s="39" t="s">
        <v>37</v>
      </c>
      <c r="K84" s="40">
        <f>(K85+K86+K87+K88+K89)</f>
        <v>2097.64</v>
      </c>
      <c r="L84" s="38"/>
    </row>
    <row r="85" spans="1:16" ht="25.2">
      <c r="A85" s="41" t="s">
        <v>183</v>
      </c>
      <c r="B85" s="99" t="s">
        <v>41</v>
      </c>
      <c r="C85" s="100"/>
      <c r="D85" s="52">
        <v>102509</v>
      </c>
      <c r="E85" s="31" t="s">
        <v>115</v>
      </c>
      <c r="F85" s="44" t="s">
        <v>43</v>
      </c>
      <c r="G85" s="45">
        <v>13.2</v>
      </c>
      <c r="H85" s="46">
        <v>37.01</v>
      </c>
      <c r="I85" s="42" t="s">
        <v>44</v>
      </c>
      <c r="J85" s="33">
        <f t="shared" ref="J85:J89" si="18">(ROUND((H85+(H85*$I$9)),2))</f>
        <v>45.52</v>
      </c>
      <c r="K85" s="35">
        <f t="shared" ref="K85:K89" si="19">ROUND((G85*J85),2)</f>
        <v>600.86</v>
      </c>
      <c r="L85" s="48" t="s">
        <v>45</v>
      </c>
    </row>
    <row r="86" spans="1:16" ht="16.8">
      <c r="A86" s="28" t="s">
        <v>184</v>
      </c>
      <c r="B86" s="95" t="s">
        <v>61</v>
      </c>
      <c r="C86" s="96"/>
      <c r="D86" s="30">
        <v>5216111</v>
      </c>
      <c r="E86" s="31" t="s">
        <v>109</v>
      </c>
      <c r="F86" s="32" t="s">
        <v>82</v>
      </c>
      <c r="G86" s="33">
        <v>2</v>
      </c>
      <c r="H86" s="34">
        <v>135.61000000000001</v>
      </c>
      <c r="I86" s="29" t="s">
        <v>44</v>
      </c>
      <c r="J86" s="33">
        <f t="shared" si="18"/>
        <v>166.79</v>
      </c>
      <c r="K86" s="35">
        <f t="shared" si="19"/>
        <v>333.58</v>
      </c>
      <c r="L86" s="36" t="s">
        <v>45</v>
      </c>
    </row>
    <row r="87" spans="1:16" ht="16.8">
      <c r="A87" s="28" t="s">
        <v>185</v>
      </c>
      <c r="B87" s="95" t="s">
        <v>61</v>
      </c>
      <c r="C87" s="96"/>
      <c r="D87" s="30">
        <v>5213444</v>
      </c>
      <c r="E87" s="31" t="s">
        <v>186</v>
      </c>
      <c r="F87" s="32" t="s">
        <v>82</v>
      </c>
      <c r="G87" s="33">
        <v>1</v>
      </c>
      <c r="H87" s="34">
        <v>283.93</v>
      </c>
      <c r="I87" s="29" t="s">
        <v>44</v>
      </c>
      <c r="J87" s="33">
        <f t="shared" si="18"/>
        <v>349.21</v>
      </c>
      <c r="K87" s="35">
        <f t="shared" si="19"/>
        <v>349.21</v>
      </c>
      <c r="L87" s="36" t="s">
        <v>45</v>
      </c>
    </row>
    <row r="88" spans="1:16" ht="33.6">
      <c r="A88" s="28" t="s">
        <v>187</v>
      </c>
      <c r="B88" s="95" t="s">
        <v>41</v>
      </c>
      <c r="C88" s="96"/>
      <c r="D88" s="30">
        <v>102512</v>
      </c>
      <c r="E88" s="31" t="s">
        <v>188</v>
      </c>
      <c r="F88" s="32" t="s">
        <v>72</v>
      </c>
      <c r="G88" s="33">
        <v>76</v>
      </c>
      <c r="H88" s="34">
        <v>7.36</v>
      </c>
      <c r="I88" s="29" t="s">
        <v>44</v>
      </c>
      <c r="J88" s="33">
        <f t="shared" si="18"/>
        <v>9.0500000000000007</v>
      </c>
      <c r="K88" s="35">
        <f t="shared" si="19"/>
        <v>687.8</v>
      </c>
      <c r="L88" s="36" t="s">
        <v>45</v>
      </c>
    </row>
    <row r="89" spans="1:16" ht="16.8">
      <c r="A89" s="28" t="s">
        <v>189</v>
      </c>
      <c r="B89" s="95" t="s">
        <v>84</v>
      </c>
      <c r="C89" s="96"/>
      <c r="D89" s="55">
        <v>2555</v>
      </c>
      <c r="E89" s="31" t="s">
        <v>113</v>
      </c>
      <c r="F89" s="32" t="s">
        <v>82</v>
      </c>
      <c r="G89" s="33">
        <v>1</v>
      </c>
      <c r="H89" s="34">
        <v>102.6</v>
      </c>
      <c r="I89" s="29" t="s">
        <v>44</v>
      </c>
      <c r="J89" s="33">
        <f t="shared" si="18"/>
        <v>126.19</v>
      </c>
      <c r="K89" s="35">
        <f t="shared" si="19"/>
        <v>126.19</v>
      </c>
      <c r="L89" s="36" t="s">
        <v>45</v>
      </c>
    </row>
    <row r="90" spans="1:16">
      <c r="A90" s="37" t="s">
        <v>190</v>
      </c>
      <c r="B90" s="97"/>
      <c r="C90" s="98"/>
      <c r="D90" s="38"/>
      <c r="E90" s="37" t="s">
        <v>191</v>
      </c>
      <c r="F90" s="38"/>
      <c r="G90" s="38"/>
      <c r="H90" s="38"/>
      <c r="I90" s="38"/>
      <c r="J90" s="39" t="s">
        <v>37</v>
      </c>
      <c r="K90" s="40">
        <f>(K91+K92+K93+K94)</f>
        <v>14649.039999999999</v>
      </c>
      <c r="L90" s="38"/>
    </row>
    <row r="91" spans="1:16">
      <c r="A91" s="28" t="s">
        <v>192</v>
      </c>
      <c r="B91" s="95" t="s">
        <v>193</v>
      </c>
      <c r="C91" s="96"/>
      <c r="D91" s="60">
        <v>1</v>
      </c>
      <c r="E91" s="50" t="s">
        <v>194</v>
      </c>
      <c r="F91" s="32" t="s">
        <v>82</v>
      </c>
      <c r="G91" s="33">
        <v>0.14000000000000001</v>
      </c>
      <c r="H91" s="53">
        <v>24307.68</v>
      </c>
      <c r="I91" s="29" t="s">
        <v>44</v>
      </c>
      <c r="J91" s="33">
        <f t="shared" ref="J91:J94" si="20">(ROUND((H91+(H91*$I$9)),2))</f>
        <v>29896.02</v>
      </c>
      <c r="K91" s="35">
        <f t="shared" ref="K91:K94" si="21">ROUND((G91*J91),2)</f>
        <v>4185.4399999999996</v>
      </c>
      <c r="L91" s="36" t="s">
        <v>45</v>
      </c>
    </row>
    <row r="92" spans="1:16">
      <c r="A92" s="28" t="s">
        <v>195</v>
      </c>
      <c r="B92" s="95" t="s">
        <v>193</v>
      </c>
      <c r="C92" s="96"/>
      <c r="D92" s="60">
        <v>1</v>
      </c>
      <c r="E92" s="50" t="s">
        <v>194</v>
      </c>
      <c r="F92" s="32" t="s">
        <v>82</v>
      </c>
      <c r="G92" s="33">
        <v>0.21</v>
      </c>
      <c r="H92" s="53">
        <v>24307.68</v>
      </c>
      <c r="I92" s="29" t="s">
        <v>44</v>
      </c>
      <c r="J92" s="33">
        <f t="shared" si="20"/>
        <v>29896.02</v>
      </c>
      <c r="K92" s="35">
        <f t="shared" si="21"/>
        <v>6278.16</v>
      </c>
      <c r="L92" s="36" t="s">
        <v>45</v>
      </c>
    </row>
    <row r="93" spans="1:16">
      <c r="A93" s="28" t="s">
        <v>196</v>
      </c>
      <c r="B93" s="95" t="s">
        <v>193</v>
      </c>
      <c r="C93" s="96"/>
      <c r="D93" s="60">
        <v>1</v>
      </c>
      <c r="E93" s="50" t="s">
        <v>194</v>
      </c>
      <c r="F93" s="32" t="s">
        <v>82</v>
      </c>
      <c r="G93" s="33">
        <v>0.06</v>
      </c>
      <c r="H93" s="53">
        <v>24307.68</v>
      </c>
      <c r="I93" s="29" t="s">
        <v>44</v>
      </c>
      <c r="J93" s="33">
        <f t="shared" si="20"/>
        <v>29896.02</v>
      </c>
      <c r="K93" s="35">
        <f t="shared" si="21"/>
        <v>1793.76</v>
      </c>
      <c r="L93" s="36" t="s">
        <v>45</v>
      </c>
    </row>
    <row r="94" spans="1:16">
      <c r="A94" s="28" t="s">
        <v>197</v>
      </c>
      <c r="B94" s="95" t="s">
        <v>193</v>
      </c>
      <c r="C94" s="96"/>
      <c r="D94" s="60">
        <v>1</v>
      </c>
      <c r="E94" s="50" t="s">
        <v>194</v>
      </c>
      <c r="F94" s="32" t="s">
        <v>82</v>
      </c>
      <c r="G94" s="33">
        <v>0.08</v>
      </c>
      <c r="H94" s="53">
        <v>24307.68</v>
      </c>
      <c r="I94" s="29" t="s">
        <v>44</v>
      </c>
      <c r="J94" s="33">
        <f t="shared" si="20"/>
        <v>29896.02</v>
      </c>
      <c r="K94" s="35">
        <f t="shared" si="21"/>
        <v>2391.6799999999998</v>
      </c>
      <c r="L94" s="36" t="s">
        <v>45</v>
      </c>
    </row>
    <row r="95" spans="1:16">
      <c r="A95" s="115" t="s">
        <v>198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7"/>
    </row>
    <row r="96" spans="1:16">
      <c r="A96" s="118" t="s">
        <v>199</v>
      </c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</row>
    <row r="97" spans="1:15">
      <c r="A97" s="119" t="s">
        <v>200</v>
      </c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1"/>
    </row>
    <row r="98" spans="1:15">
      <c r="A98" s="122" t="s">
        <v>201</v>
      </c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4"/>
    </row>
    <row r="99" spans="1:15">
      <c r="A99" s="125" t="s">
        <v>202</v>
      </c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7"/>
    </row>
    <row r="100" spans="1:15">
      <c r="A100" s="128" t="s">
        <v>203</v>
      </c>
      <c r="B100" s="129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30"/>
    </row>
    <row r="101" spans="1:15">
      <c r="A101" s="139" t="s">
        <v>217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</row>
    <row r="102" spans="1:15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</row>
    <row r="103" spans="1:15" ht="22.8" customHeight="1">
      <c r="A103" s="141"/>
      <c r="B103" s="142"/>
      <c r="C103" s="142"/>
      <c r="D103" s="142"/>
      <c r="E103" s="142" t="s">
        <v>206</v>
      </c>
      <c r="F103" s="142"/>
      <c r="G103" s="143"/>
      <c r="H103" s="143"/>
      <c r="I103" s="143"/>
      <c r="J103" s="143"/>
      <c r="K103" s="143"/>
      <c r="L103" s="144"/>
    </row>
    <row r="104" spans="1:15">
      <c r="A104" s="145"/>
      <c r="B104" s="146"/>
      <c r="C104" s="146"/>
      <c r="D104" s="146"/>
      <c r="E104" s="147" t="s">
        <v>214</v>
      </c>
      <c r="F104" s="146"/>
      <c r="G104" s="148"/>
      <c r="H104" s="148"/>
      <c r="I104" s="148"/>
      <c r="J104" s="148"/>
      <c r="K104" s="148"/>
      <c r="L104" s="149"/>
    </row>
    <row r="105" spans="1:15">
      <c r="A105" s="145"/>
      <c r="B105" s="146"/>
      <c r="C105" s="146"/>
      <c r="D105" s="146"/>
      <c r="E105" s="147" t="s">
        <v>215</v>
      </c>
      <c r="F105" s="146"/>
      <c r="G105" s="148"/>
      <c r="H105" s="148"/>
      <c r="I105" s="148"/>
      <c r="J105" s="148"/>
      <c r="K105" s="148"/>
      <c r="L105" s="149"/>
    </row>
    <row r="106" spans="1:15">
      <c r="A106" s="145"/>
      <c r="B106" s="150"/>
      <c r="C106" s="150"/>
      <c r="D106" s="150"/>
      <c r="E106" s="147" t="s">
        <v>216</v>
      </c>
      <c r="F106" s="150"/>
      <c r="G106" s="148"/>
      <c r="H106" s="148"/>
      <c r="I106" s="148"/>
      <c r="J106" s="148"/>
      <c r="K106" s="148"/>
      <c r="L106" s="149"/>
    </row>
    <row r="107" spans="1:15">
      <c r="A107" s="151"/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3"/>
      <c r="M107" s="140"/>
      <c r="N107" s="140"/>
      <c r="O107" s="140"/>
    </row>
    <row r="108" spans="1:15" ht="1.2" customHeight="1">
      <c r="A108" s="139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</row>
  </sheetData>
  <mergeCells count="112">
    <mergeCell ref="A108:O108"/>
    <mergeCell ref="A102:O102"/>
    <mergeCell ref="A97:N97"/>
    <mergeCell ref="A98:N98"/>
    <mergeCell ref="A99:N99"/>
    <mergeCell ref="A100:N100"/>
    <mergeCell ref="A101:O101"/>
    <mergeCell ref="B92:C92"/>
    <mergeCell ref="B93:C93"/>
    <mergeCell ref="B94:C94"/>
    <mergeCell ref="A95:L95"/>
    <mergeCell ref="A96:P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A53:C53"/>
    <mergeCell ref="D53:F53"/>
    <mergeCell ref="B54:C54"/>
    <mergeCell ref="B55:C55"/>
    <mergeCell ref="B56:C56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10:C10"/>
    <mergeCell ref="L10:L11"/>
    <mergeCell ref="A11:E11"/>
    <mergeCell ref="A12:C12"/>
    <mergeCell ref="D12:F12"/>
    <mergeCell ref="A7:L7"/>
    <mergeCell ref="A8:C8"/>
    <mergeCell ref="F8:G8"/>
    <mergeCell ref="L8:L9"/>
    <mergeCell ref="A9:C9"/>
    <mergeCell ref="F9:G9"/>
    <mergeCell ref="A1:B1"/>
    <mergeCell ref="A2:B2"/>
    <mergeCell ref="A3:L3"/>
    <mergeCell ref="A4:L4"/>
    <mergeCell ref="A5:C5"/>
    <mergeCell ref="F5:H5"/>
    <mergeCell ref="L5:L6"/>
    <mergeCell ref="A6:C6"/>
    <mergeCell ref="F6:I6"/>
  </mergeCells>
  <pageMargins left="0.7" right="0.7" top="0.75" bottom="0.75" header="0.3" footer="0.3"/>
  <pageSetup paperSize="9"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2"/>
  <sheetViews>
    <sheetView topLeftCell="A14" workbookViewId="0">
      <selection activeCell="E13" sqref="E13:L32"/>
    </sheetView>
  </sheetViews>
  <sheetFormatPr defaultRowHeight="13.2"/>
  <cols>
    <col min="1" max="1" width="10.6640625" customWidth="1"/>
    <col min="2" max="2" width="2.44140625" customWidth="1"/>
    <col min="3" max="3" width="10.88671875" customWidth="1"/>
    <col min="4" max="4" width="13.33203125" customWidth="1"/>
    <col min="5" max="5" width="56.6640625" customWidth="1"/>
    <col min="6" max="6" width="9.33203125" customWidth="1"/>
    <col min="7" max="8" width="12.44140625" customWidth="1"/>
    <col min="9" max="9" width="9.33203125" customWidth="1"/>
    <col min="10" max="10" width="12.44140625" customWidth="1"/>
    <col min="11" max="11" width="13.33203125" customWidth="1"/>
    <col min="12" max="12" width="2.88671875" customWidth="1"/>
  </cols>
  <sheetData>
    <row r="1" spans="1:12" ht="11.25" customHeight="1">
      <c r="A1" s="67" t="s">
        <v>0</v>
      </c>
      <c r="B1" s="68"/>
    </row>
    <row r="2" spans="1:12" ht="9" customHeight="1">
      <c r="A2" s="69" t="s">
        <v>1</v>
      </c>
      <c r="B2" s="70"/>
    </row>
    <row r="3" spans="1:12" ht="11.25" customHeight="1">
      <c r="A3" s="71" t="s">
        <v>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ht="11.25" customHeight="1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2" ht="9" customHeight="1">
      <c r="A5" s="73" t="s">
        <v>4</v>
      </c>
      <c r="B5" s="74"/>
      <c r="C5" s="75"/>
      <c r="D5" s="1" t="s">
        <v>5</v>
      </c>
      <c r="E5" s="1" t="s">
        <v>6</v>
      </c>
      <c r="F5" s="73" t="s">
        <v>7</v>
      </c>
      <c r="G5" s="74"/>
      <c r="H5" s="74"/>
      <c r="I5" s="3"/>
      <c r="J5" s="3"/>
      <c r="K5" s="4"/>
      <c r="L5" s="76"/>
    </row>
    <row r="6" spans="1:12" ht="9" customHeight="1">
      <c r="A6" s="77" t="s">
        <v>8</v>
      </c>
      <c r="B6" s="78"/>
      <c r="C6" s="79"/>
      <c r="D6" s="5" t="s">
        <v>9</v>
      </c>
      <c r="E6" s="5" t="s">
        <v>10</v>
      </c>
      <c r="F6" s="77" t="s">
        <v>11</v>
      </c>
      <c r="G6" s="78"/>
      <c r="H6" s="78"/>
      <c r="I6" s="78"/>
      <c r="J6" s="6"/>
      <c r="K6" s="7"/>
      <c r="L6" s="76"/>
    </row>
    <row r="7" spans="1:12" ht="5.25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ht="9" customHeight="1">
      <c r="A8" s="73" t="s">
        <v>12</v>
      </c>
      <c r="B8" s="74"/>
      <c r="C8" s="75"/>
      <c r="D8" s="1" t="s">
        <v>13</v>
      </c>
      <c r="E8" s="1" t="s">
        <v>14</v>
      </c>
      <c r="F8" s="73" t="s">
        <v>15</v>
      </c>
      <c r="G8" s="74"/>
      <c r="H8" s="4"/>
      <c r="I8" s="8" t="s">
        <v>16</v>
      </c>
      <c r="J8" s="9" t="s">
        <v>17</v>
      </c>
      <c r="K8" s="9" t="s">
        <v>18</v>
      </c>
      <c r="L8" s="76"/>
    </row>
    <row r="9" spans="1:12" ht="9" customHeight="1">
      <c r="A9" s="77" t="s">
        <v>19</v>
      </c>
      <c r="B9" s="78"/>
      <c r="C9" s="79"/>
      <c r="D9" s="5" t="s">
        <v>212</v>
      </c>
      <c r="E9" s="5" t="s">
        <v>21</v>
      </c>
      <c r="F9" s="77" t="s">
        <v>22</v>
      </c>
      <c r="G9" s="78"/>
      <c r="H9" s="7"/>
      <c r="I9" s="10">
        <v>0.22989999999999999</v>
      </c>
      <c r="J9" s="11">
        <v>0</v>
      </c>
      <c r="K9" s="11">
        <v>0</v>
      </c>
      <c r="L9" s="76"/>
    </row>
    <row r="10" spans="1:12" ht="32.700000000000003" customHeight="1">
      <c r="A10" s="81" t="s">
        <v>23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</row>
    <row r="11" spans="1:12" ht="22.05" customHeight="1">
      <c r="A11" s="12" t="s">
        <v>24</v>
      </c>
      <c r="B11" s="82" t="s">
        <v>25</v>
      </c>
      <c r="C11" s="83"/>
      <c r="D11" s="13" t="s">
        <v>26</v>
      </c>
      <c r="E11" s="12" t="s">
        <v>27</v>
      </c>
      <c r="F11" s="12" t="s">
        <v>28</v>
      </c>
      <c r="G11" s="14" t="s">
        <v>29</v>
      </c>
      <c r="H11" s="15" t="s">
        <v>30</v>
      </c>
      <c r="I11" s="12" t="s">
        <v>31</v>
      </c>
      <c r="J11" s="15" t="s">
        <v>32</v>
      </c>
      <c r="K11" s="14" t="s">
        <v>33</v>
      </c>
      <c r="L11" s="84" t="s">
        <v>34</v>
      </c>
    </row>
    <row r="12" spans="1:12" ht="9" customHeight="1">
      <c r="A12" s="86" t="s">
        <v>35</v>
      </c>
      <c r="B12" s="87"/>
      <c r="C12" s="87"/>
      <c r="D12" s="87"/>
      <c r="E12" s="87"/>
      <c r="F12" s="16"/>
      <c r="G12" s="16"/>
      <c r="H12" s="16"/>
      <c r="I12" s="16"/>
      <c r="J12" s="16"/>
      <c r="K12" s="17">
        <v>536576.55000000005</v>
      </c>
      <c r="L12" s="85"/>
    </row>
    <row r="13" spans="1:12" ht="24.75" customHeight="1">
      <c r="A13" s="41" t="s">
        <v>83</v>
      </c>
      <c r="B13" s="99" t="s">
        <v>84</v>
      </c>
      <c r="C13" s="100"/>
      <c r="D13" s="54">
        <v>9141</v>
      </c>
      <c r="E13" s="31" t="s">
        <v>85</v>
      </c>
      <c r="F13" s="44" t="s">
        <v>82</v>
      </c>
      <c r="G13" s="45">
        <v>1</v>
      </c>
      <c r="H13" s="46">
        <v>776.73</v>
      </c>
      <c r="I13" s="42" t="s">
        <v>44</v>
      </c>
      <c r="J13" s="45">
        <v>955.3</v>
      </c>
      <c r="K13" s="45">
        <v>955.3</v>
      </c>
      <c r="L13" s="48" t="s">
        <v>45</v>
      </c>
    </row>
    <row r="14" spans="1:12" ht="9" customHeight="1">
      <c r="A14" s="28" t="s">
        <v>86</v>
      </c>
      <c r="B14" s="95" t="s">
        <v>87</v>
      </c>
      <c r="C14" s="96"/>
      <c r="D14" s="32" t="s">
        <v>88</v>
      </c>
      <c r="E14" s="50" t="s">
        <v>89</v>
      </c>
      <c r="F14" s="32" t="s">
        <v>82</v>
      </c>
      <c r="G14" s="33">
        <v>1</v>
      </c>
      <c r="H14" s="53">
        <v>1493.75</v>
      </c>
      <c r="I14" s="29" t="s">
        <v>44</v>
      </c>
      <c r="J14" s="35">
        <v>1837.16</v>
      </c>
      <c r="K14" s="35">
        <v>1837.16</v>
      </c>
      <c r="L14" s="36" t="s">
        <v>45</v>
      </c>
    </row>
    <row r="15" spans="1:12" ht="18" customHeight="1">
      <c r="A15" s="28" t="s">
        <v>90</v>
      </c>
      <c r="B15" s="95" t="s">
        <v>41</v>
      </c>
      <c r="C15" s="96"/>
      <c r="D15" s="49">
        <v>104741</v>
      </c>
      <c r="E15" s="31" t="s">
        <v>91</v>
      </c>
      <c r="F15" s="32" t="s">
        <v>50</v>
      </c>
      <c r="G15" s="33">
        <v>12.24</v>
      </c>
      <c r="H15" s="34">
        <v>23.82</v>
      </c>
      <c r="I15" s="29" t="s">
        <v>44</v>
      </c>
      <c r="J15" s="33">
        <v>29.3</v>
      </c>
      <c r="K15" s="33">
        <v>358.63</v>
      </c>
      <c r="L15" s="36" t="s">
        <v>45</v>
      </c>
    </row>
    <row r="16" spans="1:12" ht="18" customHeight="1">
      <c r="A16" s="28" t="s">
        <v>92</v>
      </c>
      <c r="B16" s="95" t="s">
        <v>41</v>
      </c>
      <c r="C16" s="96"/>
      <c r="D16" s="49">
        <v>94281</v>
      </c>
      <c r="E16" s="31" t="s">
        <v>93</v>
      </c>
      <c r="F16" s="32" t="s">
        <v>72</v>
      </c>
      <c r="G16" s="33">
        <v>630.5</v>
      </c>
      <c r="H16" s="34">
        <v>46.82</v>
      </c>
      <c r="I16" s="29" t="s">
        <v>44</v>
      </c>
      <c r="J16" s="33">
        <v>57.58</v>
      </c>
      <c r="K16" s="35">
        <v>36304.19</v>
      </c>
      <c r="L16" s="36" t="s">
        <v>45</v>
      </c>
    </row>
    <row r="17" spans="1:12" ht="18" customHeight="1">
      <c r="A17" s="28" t="s">
        <v>94</v>
      </c>
      <c r="B17" s="95" t="s">
        <v>41</v>
      </c>
      <c r="C17" s="96"/>
      <c r="D17" s="49">
        <v>94282</v>
      </c>
      <c r="E17" s="31" t="s">
        <v>95</v>
      </c>
      <c r="F17" s="32" t="s">
        <v>72</v>
      </c>
      <c r="G17" s="33">
        <v>45.48</v>
      </c>
      <c r="H17" s="34">
        <v>55.35</v>
      </c>
      <c r="I17" s="29" t="s">
        <v>44</v>
      </c>
      <c r="J17" s="33">
        <v>68.069999999999993</v>
      </c>
      <c r="K17" s="35">
        <v>3095.82</v>
      </c>
      <c r="L17" s="36" t="s">
        <v>45</v>
      </c>
    </row>
    <row r="18" spans="1:12" ht="9" customHeight="1">
      <c r="A18" s="37" t="s">
        <v>96</v>
      </c>
      <c r="B18" s="97"/>
      <c r="C18" s="98"/>
      <c r="D18" s="137"/>
      <c r="E18" s="37" t="s">
        <v>97</v>
      </c>
      <c r="F18" s="38"/>
      <c r="G18" s="38"/>
      <c r="H18" s="38"/>
      <c r="I18" s="38"/>
      <c r="J18" s="39" t="s">
        <v>37</v>
      </c>
      <c r="K18" s="40">
        <v>212963.74</v>
      </c>
      <c r="L18" s="38"/>
    </row>
    <row r="19" spans="1:12" ht="33" customHeight="1">
      <c r="A19" s="28" t="s">
        <v>98</v>
      </c>
      <c r="B19" s="95" t="s">
        <v>41</v>
      </c>
      <c r="C19" s="96"/>
      <c r="D19" s="49">
        <v>94273</v>
      </c>
      <c r="E19" s="31" t="s">
        <v>99</v>
      </c>
      <c r="F19" s="32" t="s">
        <v>72</v>
      </c>
      <c r="G19" s="33">
        <v>635.5</v>
      </c>
      <c r="H19" s="34">
        <v>66.72</v>
      </c>
      <c r="I19" s="29" t="s">
        <v>44</v>
      </c>
      <c r="J19" s="33">
        <v>82.06</v>
      </c>
      <c r="K19" s="35">
        <v>52149.13</v>
      </c>
      <c r="L19" s="36" t="s">
        <v>45</v>
      </c>
    </row>
    <row r="20" spans="1:12" ht="33" customHeight="1">
      <c r="A20" s="28" t="s">
        <v>100</v>
      </c>
      <c r="B20" s="95" t="s">
        <v>41</v>
      </c>
      <c r="C20" s="96"/>
      <c r="D20" s="49">
        <v>94274</v>
      </c>
      <c r="E20" s="31" t="s">
        <v>101</v>
      </c>
      <c r="F20" s="32" t="s">
        <v>72</v>
      </c>
      <c r="G20" s="33">
        <v>45.48</v>
      </c>
      <c r="H20" s="34">
        <v>69.95</v>
      </c>
      <c r="I20" s="29" t="s">
        <v>44</v>
      </c>
      <c r="J20" s="33">
        <v>86.03</v>
      </c>
      <c r="K20" s="35">
        <v>3912.64</v>
      </c>
      <c r="L20" s="36" t="s">
        <v>45</v>
      </c>
    </row>
    <row r="21" spans="1:12" ht="18" customHeight="1">
      <c r="A21" s="28" t="s">
        <v>102</v>
      </c>
      <c r="B21" s="95" t="s">
        <v>41</v>
      </c>
      <c r="C21" s="96"/>
      <c r="D21" s="49">
        <v>92394</v>
      </c>
      <c r="E21" s="31" t="s">
        <v>103</v>
      </c>
      <c r="F21" s="32" t="s">
        <v>43</v>
      </c>
      <c r="G21" s="35">
        <v>1532.38</v>
      </c>
      <c r="H21" s="34">
        <v>82.43</v>
      </c>
      <c r="I21" s="29" t="s">
        <v>44</v>
      </c>
      <c r="J21" s="33">
        <v>101.38</v>
      </c>
      <c r="K21" s="35">
        <v>155352.68</v>
      </c>
      <c r="L21" s="36" t="s">
        <v>45</v>
      </c>
    </row>
    <row r="22" spans="1:12" ht="18" customHeight="1">
      <c r="A22" s="28" t="s">
        <v>104</v>
      </c>
      <c r="B22" s="95" t="s">
        <v>41</v>
      </c>
      <c r="C22" s="96"/>
      <c r="D22" s="49">
        <v>93589</v>
      </c>
      <c r="E22" s="31" t="s">
        <v>105</v>
      </c>
      <c r="F22" s="32" t="s">
        <v>55</v>
      </c>
      <c r="G22" s="33">
        <v>459.73</v>
      </c>
      <c r="H22" s="34">
        <v>2.74</v>
      </c>
      <c r="I22" s="29" t="s">
        <v>44</v>
      </c>
      <c r="J22" s="33">
        <v>3.37</v>
      </c>
      <c r="K22" s="35">
        <v>1549.29</v>
      </c>
      <c r="L22" s="36" t="s">
        <v>45</v>
      </c>
    </row>
    <row r="23" spans="1:12" ht="9" customHeight="1">
      <c r="A23" s="37" t="s">
        <v>106</v>
      </c>
      <c r="B23" s="97"/>
      <c r="C23" s="98"/>
      <c r="D23" s="137"/>
      <c r="E23" s="37" t="s">
        <v>107</v>
      </c>
      <c r="F23" s="38"/>
      <c r="G23" s="38"/>
      <c r="H23" s="38"/>
      <c r="I23" s="38"/>
      <c r="J23" s="39" t="s">
        <v>37</v>
      </c>
      <c r="K23" s="40">
        <v>3848.61</v>
      </c>
      <c r="L23" s="38"/>
    </row>
    <row r="24" spans="1:12" ht="18" customHeight="1">
      <c r="A24" s="28" t="s">
        <v>108</v>
      </c>
      <c r="B24" s="95" t="s">
        <v>61</v>
      </c>
      <c r="C24" s="96"/>
      <c r="D24" s="49">
        <v>5216111</v>
      </c>
      <c r="E24" s="31" t="s">
        <v>109</v>
      </c>
      <c r="F24" s="32" t="s">
        <v>82</v>
      </c>
      <c r="G24" s="33">
        <v>7</v>
      </c>
      <c r="H24" s="34">
        <v>135.61000000000001</v>
      </c>
      <c r="I24" s="29" t="s">
        <v>44</v>
      </c>
      <c r="J24" s="33">
        <v>166.79</v>
      </c>
      <c r="K24" s="35">
        <v>1167.53</v>
      </c>
      <c r="L24" s="36" t="s">
        <v>45</v>
      </c>
    </row>
    <row r="25" spans="1:12" ht="24.75" customHeight="1">
      <c r="A25" s="41" t="s">
        <v>110</v>
      </c>
      <c r="B25" s="99" t="s">
        <v>61</v>
      </c>
      <c r="C25" s="100"/>
      <c r="D25" s="43">
        <v>5213464</v>
      </c>
      <c r="E25" s="31" t="s">
        <v>111</v>
      </c>
      <c r="F25" s="44" t="s">
        <v>82</v>
      </c>
      <c r="G25" s="45">
        <v>5</v>
      </c>
      <c r="H25" s="46">
        <v>283.91000000000003</v>
      </c>
      <c r="I25" s="42" t="s">
        <v>44</v>
      </c>
      <c r="J25" s="45">
        <v>349.18</v>
      </c>
      <c r="K25" s="47">
        <v>1745.9</v>
      </c>
      <c r="L25" s="48" t="s">
        <v>45</v>
      </c>
    </row>
    <row r="26" spans="1:12" ht="18" customHeight="1">
      <c r="A26" s="28" t="s">
        <v>112</v>
      </c>
      <c r="B26" s="95" t="s">
        <v>84</v>
      </c>
      <c r="C26" s="96"/>
      <c r="D26" s="55">
        <v>2555</v>
      </c>
      <c r="E26" s="31" t="s">
        <v>113</v>
      </c>
      <c r="F26" s="32" t="s">
        <v>82</v>
      </c>
      <c r="G26" s="33">
        <v>2</v>
      </c>
      <c r="H26" s="34">
        <v>102.6</v>
      </c>
      <c r="I26" s="29" t="s">
        <v>44</v>
      </c>
      <c r="J26" s="33">
        <v>126.19</v>
      </c>
      <c r="K26" s="33">
        <v>252.38</v>
      </c>
      <c r="L26" s="36" t="s">
        <v>45</v>
      </c>
    </row>
    <row r="27" spans="1:12" ht="24.75" customHeight="1">
      <c r="A27" s="41" t="s">
        <v>114</v>
      </c>
      <c r="B27" s="99" t="s">
        <v>41</v>
      </c>
      <c r="C27" s="100"/>
      <c r="D27" s="43">
        <v>102509</v>
      </c>
      <c r="E27" s="31" t="s">
        <v>115</v>
      </c>
      <c r="F27" s="44" t="s">
        <v>43</v>
      </c>
      <c r="G27" s="45">
        <v>15</v>
      </c>
      <c r="H27" s="46">
        <v>37.01</v>
      </c>
      <c r="I27" s="42" t="s">
        <v>44</v>
      </c>
      <c r="J27" s="45">
        <v>45.52</v>
      </c>
      <c r="K27" s="45">
        <v>682.8</v>
      </c>
      <c r="L27" s="48" t="s">
        <v>45</v>
      </c>
    </row>
    <row r="28" spans="1:12" ht="9" customHeight="1">
      <c r="A28" s="37" t="s">
        <v>116</v>
      </c>
      <c r="B28" s="97"/>
      <c r="C28" s="98"/>
      <c r="D28" s="137"/>
      <c r="E28" s="37" t="s">
        <v>117</v>
      </c>
      <c r="F28" s="38"/>
      <c r="G28" s="38"/>
      <c r="H28" s="38"/>
      <c r="I28" s="38"/>
      <c r="J28" s="39" t="s">
        <v>37</v>
      </c>
      <c r="K28" s="40">
        <v>81710.02</v>
      </c>
      <c r="L28" s="38"/>
    </row>
    <row r="29" spans="1:12" ht="24.75" customHeight="1">
      <c r="A29" s="41" t="s">
        <v>118</v>
      </c>
      <c r="B29" s="99" t="s">
        <v>41</v>
      </c>
      <c r="C29" s="100"/>
      <c r="D29" s="43">
        <v>94992</v>
      </c>
      <c r="E29" s="31" t="s">
        <v>119</v>
      </c>
      <c r="F29" s="44" t="s">
        <v>43</v>
      </c>
      <c r="G29" s="45">
        <v>454.09</v>
      </c>
      <c r="H29" s="46">
        <v>85.07</v>
      </c>
      <c r="I29" s="42" t="s">
        <v>44</v>
      </c>
      <c r="J29" s="45">
        <v>104.63</v>
      </c>
      <c r="K29" s="47">
        <v>47511.44</v>
      </c>
      <c r="L29" s="48" t="s">
        <v>45</v>
      </c>
    </row>
    <row r="30" spans="1:12" ht="9" customHeight="1">
      <c r="A30" s="28" t="s">
        <v>120</v>
      </c>
      <c r="B30" s="95" t="s">
        <v>41</v>
      </c>
      <c r="C30" s="96"/>
      <c r="D30" s="49">
        <v>94319</v>
      </c>
      <c r="E30" s="50" t="s">
        <v>121</v>
      </c>
      <c r="F30" s="32" t="s">
        <v>50</v>
      </c>
      <c r="G30" s="33">
        <v>45.41</v>
      </c>
      <c r="H30" s="34">
        <v>83.68</v>
      </c>
      <c r="I30" s="29" t="s">
        <v>44</v>
      </c>
      <c r="J30" s="33">
        <v>102.92</v>
      </c>
      <c r="K30" s="35">
        <v>4673.6000000000004</v>
      </c>
      <c r="L30" s="36" t="s">
        <v>45</v>
      </c>
    </row>
    <row r="31" spans="1:12" ht="9" customHeight="1">
      <c r="A31" s="28" t="s">
        <v>122</v>
      </c>
      <c r="B31" s="95" t="s">
        <v>41</v>
      </c>
      <c r="C31" s="96"/>
      <c r="D31" s="49">
        <v>104742</v>
      </c>
      <c r="E31" s="50" t="s">
        <v>123</v>
      </c>
      <c r="F31" s="32" t="s">
        <v>43</v>
      </c>
      <c r="G31" s="33">
        <v>454.09</v>
      </c>
      <c r="H31" s="34">
        <v>8.1</v>
      </c>
      <c r="I31" s="29" t="s">
        <v>44</v>
      </c>
      <c r="J31" s="33">
        <v>9.9600000000000009</v>
      </c>
      <c r="K31" s="35">
        <v>4522.74</v>
      </c>
      <c r="L31" s="36" t="s">
        <v>45</v>
      </c>
    </row>
    <row r="32" spans="1:12" ht="18" customHeight="1">
      <c r="A32" s="28" t="s">
        <v>124</v>
      </c>
      <c r="B32" s="95" t="s">
        <v>41</v>
      </c>
      <c r="C32" s="96"/>
      <c r="D32" s="49">
        <v>97914</v>
      </c>
      <c r="E32" s="31" t="s">
        <v>125</v>
      </c>
      <c r="F32" s="32" t="s">
        <v>55</v>
      </c>
      <c r="G32" s="33">
        <v>90.82</v>
      </c>
      <c r="H32" s="34">
        <v>3.07</v>
      </c>
      <c r="I32" s="29" t="s">
        <v>44</v>
      </c>
      <c r="J32" s="33">
        <v>3.78</v>
      </c>
      <c r="K32" s="33">
        <v>343.3</v>
      </c>
      <c r="L32" s="36" t="s">
        <v>45</v>
      </c>
    </row>
  </sheetData>
  <mergeCells count="39">
    <mergeCell ref="B29:C29"/>
    <mergeCell ref="B30:C30"/>
    <mergeCell ref="B31:C31"/>
    <mergeCell ref="B32:C32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A10:L10"/>
    <mergeCell ref="B11:C11"/>
    <mergeCell ref="L11:L12"/>
    <mergeCell ref="A12:E12"/>
    <mergeCell ref="B13:C13"/>
    <mergeCell ref="A7:L7"/>
    <mergeCell ref="A8:C8"/>
    <mergeCell ref="F8:G8"/>
    <mergeCell ref="L8:L9"/>
    <mergeCell ref="A9:C9"/>
    <mergeCell ref="F9:G9"/>
    <mergeCell ref="A1:B1"/>
    <mergeCell ref="A2:B2"/>
    <mergeCell ref="A3:L3"/>
    <mergeCell ref="A4:L4"/>
    <mergeCell ref="A5:C5"/>
    <mergeCell ref="F5:H5"/>
    <mergeCell ref="L5:L6"/>
    <mergeCell ref="A6:C6"/>
    <mergeCell ref="F6:I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topLeftCell="A14" workbookViewId="0">
      <selection activeCell="A13" sqref="A13:L32"/>
    </sheetView>
  </sheetViews>
  <sheetFormatPr defaultRowHeight="13.2"/>
  <cols>
    <col min="1" max="1" width="10.6640625" customWidth="1"/>
    <col min="2" max="2" width="2.44140625" customWidth="1"/>
    <col min="3" max="3" width="10.88671875" customWidth="1"/>
    <col min="4" max="4" width="13.33203125" customWidth="1"/>
    <col min="5" max="5" width="56.6640625" customWidth="1"/>
    <col min="6" max="6" width="9.33203125" customWidth="1"/>
    <col min="7" max="8" width="12.44140625" customWidth="1"/>
    <col min="9" max="9" width="9.33203125" customWidth="1"/>
    <col min="10" max="10" width="12.44140625" customWidth="1"/>
    <col min="11" max="11" width="13.33203125" customWidth="1"/>
    <col min="12" max="12" width="2.88671875" customWidth="1"/>
  </cols>
  <sheetData>
    <row r="1" spans="1:12" ht="11.25" customHeight="1">
      <c r="A1" s="67" t="s">
        <v>0</v>
      </c>
      <c r="B1" s="68"/>
    </row>
    <row r="2" spans="1:12" ht="9" customHeight="1">
      <c r="A2" s="69" t="s">
        <v>1</v>
      </c>
      <c r="B2" s="70"/>
    </row>
    <row r="3" spans="1:12" ht="11.25" customHeight="1">
      <c r="A3" s="71" t="s">
        <v>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ht="11.25" customHeight="1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2" ht="9" customHeight="1">
      <c r="A5" s="73" t="s">
        <v>4</v>
      </c>
      <c r="B5" s="74"/>
      <c r="C5" s="75"/>
      <c r="D5" s="1" t="s">
        <v>5</v>
      </c>
      <c r="E5" s="1" t="s">
        <v>6</v>
      </c>
      <c r="F5" s="73" t="s">
        <v>7</v>
      </c>
      <c r="G5" s="74"/>
      <c r="H5" s="74"/>
      <c r="I5" s="3"/>
      <c r="J5" s="3"/>
      <c r="K5" s="4"/>
      <c r="L5" s="76"/>
    </row>
    <row r="6" spans="1:12" ht="9" customHeight="1">
      <c r="A6" s="77" t="s">
        <v>8</v>
      </c>
      <c r="B6" s="78"/>
      <c r="C6" s="79"/>
      <c r="D6" s="5" t="s">
        <v>9</v>
      </c>
      <c r="E6" s="5" t="s">
        <v>10</v>
      </c>
      <c r="F6" s="77" t="s">
        <v>11</v>
      </c>
      <c r="G6" s="78"/>
      <c r="H6" s="78"/>
      <c r="I6" s="78"/>
      <c r="J6" s="6"/>
      <c r="K6" s="7"/>
      <c r="L6" s="76"/>
    </row>
    <row r="7" spans="1:12" ht="5.25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ht="9" customHeight="1">
      <c r="A8" s="73" t="s">
        <v>12</v>
      </c>
      <c r="B8" s="74"/>
      <c r="C8" s="75"/>
      <c r="D8" s="1" t="s">
        <v>13</v>
      </c>
      <c r="E8" s="1" t="s">
        <v>14</v>
      </c>
      <c r="F8" s="73" t="s">
        <v>15</v>
      </c>
      <c r="G8" s="74"/>
      <c r="H8" s="4"/>
      <c r="I8" s="8" t="s">
        <v>16</v>
      </c>
      <c r="J8" s="9" t="s">
        <v>17</v>
      </c>
      <c r="K8" s="9" t="s">
        <v>18</v>
      </c>
      <c r="L8" s="76"/>
    </row>
    <row r="9" spans="1:12" ht="9" customHeight="1">
      <c r="A9" s="77" t="s">
        <v>19</v>
      </c>
      <c r="B9" s="78"/>
      <c r="C9" s="79"/>
      <c r="D9" s="5" t="s">
        <v>212</v>
      </c>
      <c r="E9" s="5" t="s">
        <v>21</v>
      </c>
      <c r="F9" s="77" t="s">
        <v>22</v>
      </c>
      <c r="G9" s="78"/>
      <c r="H9" s="7"/>
      <c r="I9" s="10">
        <v>0.22989999999999999</v>
      </c>
      <c r="J9" s="11">
        <v>0</v>
      </c>
      <c r="K9" s="11">
        <v>0</v>
      </c>
      <c r="L9" s="76"/>
    </row>
    <row r="10" spans="1:12" ht="32.700000000000003" customHeight="1">
      <c r="A10" s="81" t="s">
        <v>23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</row>
    <row r="11" spans="1:12" ht="22.05" customHeight="1">
      <c r="A11" s="12" t="s">
        <v>24</v>
      </c>
      <c r="B11" s="82" t="s">
        <v>25</v>
      </c>
      <c r="C11" s="83"/>
      <c r="D11" s="13" t="s">
        <v>26</v>
      </c>
      <c r="E11" s="12" t="s">
        <v>27</v>
      </c>
      <c r="F11" s="12" t="s">
        <v>28</v>
      </c>
      <c r="G11" s="14" t="s">
        <v>29</v>
      </c>
      <c r="H11" s="15" t="s">
        <v>30</v>
      </c>
      <c r="I11" s="12" t="s">
        <v>31</v>
      </c>
      <c r="J11" s="15" t="s">
        <v>32</v>
      </c>
      <c r="K11" s="14" t="s">
        <v>33</v>
      </c>
      <c r="L11" s="84" t="s">
        <v>34</v>
      </c>
    </row>
    <row r="12" spans="1:12" ht="9" customHeight="1">
      <c r="A12" s="86" t="s">
        <v>35</v>
      </c>
      <c r="B12" s="87"/>
      <c r="C12" s="87"/>
      <c r="D12" s="87"/>
      <c r="E12" s="87"/>
      <c r="F12" s="16"/>
      <c r="G12" s="16"/>
      <c r="H12" s="16"/>
      <c r="I12" s="16"/>
      <c r="J12" s="16"/>
      <c r="K12" s="17">
        <v>536576.55000000005</v>
      </c>
      <c r="L12" s="85"/>
    </row>
    <row r="13" spans="1:12" ht="24.75" customHeight="1">
      <c r="A13" s="41" t="s">
        <v>126</v>
      </c>
      <c r="B13" s="99" t="s">
        <v>41</v>
      </c>
      <c r="C13" s="100"/>
      <c r="D13" s="52">
        <v>105002</v>
      </c>
      <c r="E13" s="31" t="s">
        <v>127</v>
      </c>
      <c r="F13" s="44" t="s">
        <v>77</v>
      </c>
      <c r="G13" s="45">
        <v>2</v>
      </c>
      <c r="H13" s="46">
        <v>788.49</v>
      </c>
      <c r="I13" s="42" t="s">
        <v>44</v>
      </c>
      <c r="J13" s="45">
        <v>969.76</v>
      </c>
      <c r="K13" s="47">
        <v>1939.52</v>
      </c>
      <c r="L13" s="48" t="s">
        <v>45</v>
      </c>
    </row>
    <row r="14" spans="1:12" ht="18" customHeight="1">
      <c r="A14" s="28" t="s">
        <v>128</v>
      </c>
      <c r="B14" s="95" t="s">
        <v>61</v>
      </c>
      <c r="C14" s="96"/>
      <c r="D14" s="30">
        <v>5219644</v>
      </c>
      <c r="E14" s="31" t="s">
        <v>129</v>
      </c>
      <c r="F14" s="32" t="s">
        <v>82</v>
      </c>
      <c r="G14" s="33">
        <v>83</v>
      </c>
      <c r="H14" s="34">
        <v>75.78</v>
      </c>
      <c r="I14" s="29" t="s">
        <v>44</v>
      </c>
      <c r="J14" s="33">
        <v>93.2</v>
      </c>
      <c r="K14" s="35">
        <v>7735.6</v>
      </c>
      <c r="L14" s="36" t="s">
        <v>45</v>
      </c>
    </row>
    <row r="15" spans="1:12" ht="18" customHeight="1">
      <c r="A15" s="28" t="s">
        <v>130</v>
      </c>
      <c r="B15" s="95" t="s">
        <v>41</v>
      </c>
      <c r="C15" s="96"/>
      <c r="D15" s="30">
        <v>102492</v>
      </c>
      <c r="E15" s="31" t="s">
        <v>131</v>
      </c>
      <c r="F15" s="32" t="s">
        <v>43</v>
      </c>
      <c r="G15" s="33">
        <v>398.4</v>
      </c>
      <c r="H15" s="34">
        <v>30.58</v>
      </c>
      <c r="I15" s="29" t="s">
        <v>44</v>
      </c>
      <c r="J15" s="33">
        <v>37.61</v>
      </c>
      <c r="K15" s="35">
        <v>14983.82</v>
      </c>
      <c r="L15" s="36" t="s">
        <v>45</v>
      </c>
    </row>
    <row r="16" spans="1:12" ht="9" customHeight="1">
      <c r="A16" s="88">
        <v>2</v>
      </c>
      <c r="B16" s="88"/>
      <c r="C16" s="89"/>
      <c r="D16" s="90" t="s">
        <v>132</v>
      </c>
      <c r="E16" s="91"/>
      <c r="F16" s="92"/>
      <c r="G16" s="18"/>
      <c r="H16" s="19"/>
      <c r="I16" s="19"/>
      <c r="J16" s="20" t="s">
        <v>37</v>
      </c>
      <c r="K16" s="21">
        <v>152350.34</v>
      </c>
      <c r="L16" s="22"/>
    </row>
    <row r="17" spans="1:12" ht="9" customHeight="1">
      <c r="A17" s="56" t="s">
        <v>133</v>
      </c>
      <c r="B17" s="97"/>
      <c r="C17" s="98"/>
      <c r="D17" s="38"/>
      <c r="E17" s="56" t="s">
        <v>39</v>
      </c>
      <c r="F17" s="38"/>
      <c r="G17" s="38"/>
      <c r="H17" s="57"/>
      <c r="I17" s="57"/>
      <c r="J17" s="58" t="s">
        <v>37</v>
      </c>
      <c r="K17" s="59">
        <v>6593.76</v>
      </c>
      <c r="L17" s="38"/>
    </row>
    <row r="18" spans="1:12" ht="18" customHeight="1">
      <c r="A18" s="28" t="s">
        <v>134</v>
      </c>
      <c r="B18" s="95" t="s">
        <v>41</v>
      </c>
      <c r="C18" s="96"/>
      <c r="D18" s="49">
        <v>96001</v>
      </c>
      <c r="E18" s="31" t="s">
        <v>135</v>
      </c>
      <c r="F18" s="32" t="s">
        <v>43</v>
      </c>
      <c r="G18" s="33">
        <v>684</v>
      </c>
      <c r="H18" s="34">
        <v>7.84</v>
      </c>
      <c r="I18" s="29" t="s">
        <v>44</v>
      </c>
      <c r="J18" s="33">
        <v>9.64</v>
      </c>
      <c r="K18" s="35">
        <v>6593.76</v>
      </c>
      <c r="L18" s="36" t="s">
        <v>45</v>
      </c>
    </row>
    <row r="19" spans="1:12" ht="9" customHeight="1">
      <c r="A19" s="37" t="s">
        <v>136</v>
      </c>
      <c r="B19" s="97"/>
      <c r="C19" s="98"/>
      <c r="D19" s="38"/>
      <c r="E19" s="37" t="s">
        <v>59</v>
      </c>
      <c r="F19" s="38"/>
      <c r="G19" s="38"/>
      <c r="H19" s="38"/>
      <c r="I19" s="38"/>
      <c r="J19" s="39" t="s">
        <v>37</v>
      </c>
      <c r="K19" s="40">
        <v>58281.55</v>
      </c>
      <c r="L19" s="38"/>
    </row>
    <row r="20" spans="1:12" ht="18" customHeight="1">
      <c r="A20" s="28" t="s">
        <v>137</v>
      </c>
      <c r="B20" s="95" t="s">
        <v>61</v>
      </c>
      <c r="C20" s="96"/>
      <c r="D20" s="30">
        <v>5501706</v>
      </c>
      <c r="E20" s="31" t="s">
        <v>62</v>
      </c>
      <c r="F20" s="32" t="s">
        <v>63</v>
      </c>
      <c r="G20" s="33">
        <v>118.33</v>
      </c>
      <c r="H20" s="34">
        <v>7.28</v>
      </c>
      <c r="I20" s="29" t="s">
        <v>44</v>
      </c>
      <c r="J20" s="33">
        <v>8.9499999999999993</v>
      </c>
      <c r="K20" s="35">
        <v>1059.05</v>
      </c>
      <c r="L20" s="36" t="s">
        <v>45</v>
      </c>
    </row>
    <row r="21" spans="1:12" ht="9" customHeight="1">
      <c r="A21" s="28" t="s">
        <v>138</v>
      </c>
      <c r="B21" s="95" t="s">
        <v>61</v>
      </c>
      <c r="C21" s="96"/>
      <c r="D21" s="30">
        <v>4805754</v>
      </c>
      <c r="E21" s="50" t="s">
        <v>65</v>
      </c>
      <c r="F21" s="32" t="s">
        <v>66</v>
      </c>
      <c r="G21" s="33">
        <v>80.36</v>
      </c>
      <c r="H21" s="34">
        <v>7.53</v>
      </c>
      <c r="I21" s="29" t="s">
        <v>44</v>
      </c>
      <c r="J21" s="33">
        <v>9.26</v>
      </c>
      <c r="K21" s="33">
        <v>744.13</v>
      </c>
      <c r="L21" s="36" t="s">
        <v>45</v>
      </c>
    </row>
    <row r="22" spans="1:12" ht="18" customHeight="1">
      <c r="A22" s="28" t="s">
        <v>139</v>
      </c>
      <c r="B22" s="95" t="s">
        <v>61</v>
      </c>
      <c r="C22" s="96"/>
      <c r="D22" s="30">
        <v>2003850</v>
      </c>
      <c r="E22" s="31" t="s">
        <v>68</v>
      </c>
      <c r="F22" s="32" t="s">
        <v>63</v>
      </c>
      <c r="G22" s="33">
        <v>8.0399999999999991</v>
      </c>
      <c r="H22" s="34">
        <v>192.83</v>
      </c>
      <c r="I22" s="29" t="s">
        <v>44</v>
      </c>
      <c r="J22" s="33">
        <v>237.16</v>
      </c>
      <c r="K22" s="35">
        <v>1906.77</v>
      </c>
      <c r="L22" s="36" t="s">
        <v>45</v>
      </c>
    </row>
    <row r="23" spans="1:12" ht="18" customHeight="1">
      <c r="A23" s="28" t="s">
        <v>140</v>
      </c>
      <c r="B23" s="95" t="s">
        <v>41</v>
      </c>
      <c r="C23" s="96"/>
      <c r="D23" s="49">
        <v>97914</v>
      </c>
      <c r="E23" s="31" t="s">
        <v>125</v>
      </c>
      <c r="F23" s="32" t="s">
        <v>55</v>
      </c>
      <c r="G23" s="33">
        <v>401.8</v>
      </c>
      <c r="H23" s="34">
        <v>3.07</v>
      </c>
      <c r="I23" s="29" t="s">
        <v>44</v>
      </c>
      <c r="J23" s="33">
        <v>3.78</v>
      </c>
      <c r="K23" s="35">
        <v>1518.8</v>
      </c>
      <c r="L23" s="36" t="s">
        <v>45</v>
      </c>
    </row>
    <row r="24" spans="1:12" ht="33" customHeight="1">
      <c r="A24" s="28" t="s">
        <v>141</v>
      </c>
      <c r="B24" s="95" t="s">
        <v>41</v>
      </c>
      <c r="C24" s="96"/>
      <c r="D24" s="49">
        <v>92219</v>
      </c>
      <c r="E24" s="31" t="s">
        <v>71</v>
      </c>
      <c r="F24" s="32" t="s">
        <v>72</v>
      </c>
      <c r="G24" s="33">
        <v>9.1999999999999993</v>
      </c>
      <c r="H24" s="34">
        <v>165.21</v>
      </c>
      <c r="I24" s="29" t="s">
        <v>44</v>
      </c>
      <c r="J24" s="33">
        <v>203.19</v>
      </c>
      <c r="K24" s="35">
        <v>1869.35</v>
      </c>
      <c r="L24" s="36" t="s">
        <v>45</v>
      </c>
    </row>
    <row r="25" spans="1:12" ht="33" customHeight="1">
      <c r="A25" s="28" t="s">
        <v>142</v>
      </c>
      <c r="B25" s="95" t="s">
        <v>41</v>
      </c>
      <c r="C25" s="96"/>
      <c r="D25" s="49">
        <v>92221</v>
      </c>
      <c r="E25" s="31" t="s">
        <v>74</v>
      </c>
      <c r="F25" s="32" t="s">
        <v>72</v>
      </c>
      <c r="G25" s="33">
        <v>73</v>
      </c>
      <c r="H25" s="34">
        <v>305.89</v>
      </c>
      <c r="I25" s="29" t="s">
        <v>44</v>
      </c>
      <c r="J25" s="33">
        <v>376.21</v>
      </c>
      <c r="K25" s="35">
        <v>27463.33</v>
      </c>
      <c r="L25" s="36" t="s">
        <v>45</v>
      </c>
    </row>
    <row r="26" spans="1:12" ht="24.75" customHeight="1">
      <c r="A26" s="41" t="s">
        <v>143</v>
      </c>
      <c r="B26" s="99" t="s">
        <v>41</v>
      </c>
      <c r="C26" s="100"/>
      <c r="D26" s="43">
        <v>97956</v>
      </c>
      <c r="E26" s="31" t="s">
        <v>144</v>
      </c>
      <c r="F26" s="44" t="s">
        <v>77</v>
      </c>
      <c r="G26" s="45">
        <v>2</v>
      </c>
      <c r="H26" s="51">
        <v>1704.99</v>
      </c>
      <c r="I26" s="42" t="s">
        <v>44</v>
      </c>
      <c r="J26" s="47">
        <v>2096.9699999999998</v>
      </c>
      <c r="K26" s="47">
        <v>4193.9399999999996</v>
      </c>
      <c r="L26" s="48" t="s">
        <v>45</v>
      </c>
    </row>
    <row r="27" spans="1:12" ht="24.75" customHeight="1">
      <c r="A27" s="41" t="s">
        <v>145</v>
      </c>
      <c r="B27" s="99" t="s">
        <v>41</v>
      </c>
      <c r="C27" s="100"/>
      <c r="D27" s="52">
        <v>103003</v>
      </c>
      <c r="E27" s="31" t="s">
        <v>146</v>
      </c>
      <c r="F27" s="44" t="s">
        <v>77</v>
      </c>
      <c r="G27" s="45">
        <v>2</v>
      </c>
      <c r="H27" s="46">
        <v>300.35000000000002</v>
      </c>
      <c r="I27" s="42" t="s">
        <v>44</v>
      </c>
      <c r="J27" s="45">
        <v>369.4</v>
      </c>
      <c r="K27" s="45">
        <v>738.8</v>
      </c>
      <c r="L27" s="48" t="s">
        <v>45</v>
      </c>
    </row>
    <row r="28" spans="1:12" ht="9" customHeight="1">
      <c r="A28" s="28" t="s">
        <v>147</v>
      </c>
      <c r="B28" s="95" t="s">
        <v>61</v>
      </c>
      <c r="C28" s="96"/>
      <c r="D28" s="30">
        <v>2003678</v>
      </c>
      <c r="E28" s="50" t="s">
        <v>81</v>
      </c>
      <c r="F28" s="32" t="s">
        <v>82</v>
      </c>
      <c r="G28" s="33">
        <v>2</v>
      </c>
      <c r="H28" s="53">
        <v>2116.58</v>
      </c>
      <c r="I28" s="29" t="s">
        <v>44</v>
      </c>
      <c r="J28" s="35">
        <v>2603.1799999999998</v>
      </c>
      <c r="K28" s="35">
        <v>5206.3599999999997</v>
      </c>
      <c r="L28" s="36" t="s">
        <v>45</v>
      </c>
    </row>
    <row r="29" spans="1:12" ht="24.75" customHeight="1">
      <c r="A29" s="41" t="s">
        <v>148</v>
      </c>
      <c r="B29" s="99" t="s">
        <v>84</v>
      </c>
      <c r="C29" s="100"/>
      <c r="D29" s="54">
        <v>9141</v>
      </c>
      <c r="E29" s="31" t="s">
        <v>149</v>
      </c>
      <c r="F29" s="44" t="s">
        <v>82</v>
      </c>
      <c r="G29" s="45">
        <v>2</v>
      </c>
      <c r="H29" s="46">
        <v>558.5</v>
      </c>
      <c r="I29" s="42" t="s">
        <v>44</v>
      </c>
      <c r="J29" s="45">
        <v>686.9</v>
      </c>
      <c r="K29" s="47">
        <v>1373.8</v>
      </c>
      <c r="L29" s="48" t="s">
        <v>45</v>
      </c>
    </row>
    <row r="30" spans="1:12" ht="18" customHeight="1">
      <c r="A30" s="28" t="s">
        <v>150</v>
      </c>
      <c r="B30" s="95" t="s">
        <v>41</v>
      </c>
      <c r="C30" s="96"/>
      <c r="D30" s="30">
        <v>104741</v>
      </c>
      <c r="E30" s="31" t="s">
        <v>91</v>
      </c>
      <c r="F30" s="32" t="s">
        <v>50</v>
      </c>
      <c r="G30" s="33">
        <v>117.92</v>
      </c>
      <c r="H30" s="34">
        <v>23.82</v>
      </c>
      <c r="I30" s="29" t="s">
        <v>44</v>
      </c>
      <c r="J30" s="33">
        <v>29.3</v>
      </c>
      <c r="K30" s="35">
        <v>3455.06</v>
      </c>
      <c r="L30" s="36" t="s">
        <v>45</v>
      </c>
    </row>
    <row r="31" spans="1:12" ht="18" customHeight="1">
      <c r="A31" s="28" t="s">
        <v>151</v>
      </c>
      <c r="B31" s="95" t="s">
        <v>41</v>
      </c>
      <c r="C31" s="96"/>
      <c r="D31" s="49">
        <v>94281</v>
      </c>
      <c r="E31" s="31" t="s">
        <v>93</v>
      </c>
      <c r="F31" s="32" t="s">
        <v>72</v>
      </c>
      <c r="G31" s="33">
        <v>152</v>
      </c>
      <c r="H31" s="34">
        <v>46.82</v>
      </c>
      <c r="I31" s="29" t="s">
        <v>44</v>
      </c>
      <c r="J31" s="33">
        <v>57.58</v>
      </c>
      <c r="K31" s="35">
        <v>8752.16</v>
      </c>
      <c r="L31" s="36" t="s">
        <v>45</v>
      </c>
    </row>
    <row r="32" spans="1:12" ht="9" customHeight="1">
      <c r="A32" s="37" t="s">
        <v>152</v>
      </c>
      <c r="B32" s="97"/>
      <c r="C32" s="98"/>
      <c r="D32" s="38"/>
      <c r="E32" s="37" t="s">
        <v>153</v>
      </c>
      <c r="F32" s="38"/>
      <c r="G32" s="38"/>
      <c r="H32" s="38"/>
      <c r="I32" s="38"/>
      <c r="J32" s="39" t="s">
        <v>37</v>
      </c>
      <c r="K32" s="40">
        <v>1217.52</v>
      </c>
      <c r="L32" s="38"/>
    </row>
  </sheetData>
  <mergeCells count="40"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4:C14"/>
    <mergeCell ref="B15:C15"/>
    <mergeCell ref="A16:C16"/>
    <mergeCell ref="D16:F16"/>
    <mergeCell ref="B17:C17"/>
    <mergeCell ref="A10:L10"/>
    <mergeCell ref="B11:C11"/>
    <mergeCell ref="L11:L12"/>
    <mergeCell ref="A12:E12"/>
    <mergeCell ref="B13:C13"/>
    <mergeCell ref="A7:L7"/>
    <mergeCell ref="A8:C8"/>
    <mergeCell ref="F8:G8"/>
    <mergeCell ref="L8:L9"/>
    <mergeCell ref="A9:C9"/>
    <mergeCell ref="F9:G9"/>
    <mergeCell ref="A1:B1"/>
    <mergeCell ref="A2:B2"/>
    <mergeCell ref="A3:L3"/>
    <mergeCell ref="A4:L4"/>
    <mergeCell ref="A5:C5"/>
    <mergeCell ref="F5:H5"/>
    <mergeCell ref="L5:L6"/>
    <mergeCell ref="A6:C6"/>
    <mergeCell ref="F6:I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7"/>
  <sheetViews>
    <sheetView topLeftCell="A16" workbookViewId="0">
      <selection activeCell="A13" sqref="A13:L37"/>
    </sheetView>
  </sheetViews>
  <sheetFormatPr defaultRowHeight="13.2"/>
  <cols>
    <col min="1" max="1" width="10.6640625" customWidth="1"/>
    <col min="2" max="2" width="2.44140625" customWidth="1"/>
    <col min="3" max="3" width="10.88671875" customWidth="1"/>
    <col min="4" max="4" width="13.33203125" customWidth="1"/>
    <col min="5" max="5" width="56.6640625" customWidth="1"/>
    <col min="6" max="6" width="9.33203125" customWidth="1"/>
    <col min="7" max="8" width="12.44140625" customWidth="1"/>
    <col min="9" max="9" width="9.33203125" customWidth="1"/>
    <col min="10" max="10" width="12.44140625" customWidth="1"/>
    <col min="11" max="11" width="13.33203125" customWidth="1"/>
    <col min="12" max="12" width="2.88671875" customWidth="1"/>
  </cols>
  <sheetData>
    <row r="1" spans="1:12" ht="11.25" customHeight="1">
      <c r="A1" s="67" t="s">
        <v>0</v>
      </c>
      <c r="B1" s="68"/>
    </row>
    <row r="2" spans="1:12" ht="9" customHeight="1">
      <c r="A2" s="69" t="s">
        <v>1</v>
      </c>
      <c r="B2" s="70"/>
    </row>
    <row r="3" spans="1:12" ht="11.25" customHeight="1">
      <c r="A3" s="71" t="s">
        <v>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ht="11.25" customHeight="1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2" ht="9" customHeight="1">
      <c r="A5" s="73" t="s">
        <v>4</v>
      </c>
      <c r="B5" s="74"/>
      <c r="C5" s="75"/>
      <c r="D5" s="1" t="s">
        <v>5</v>
      </c>
      <c r="E5" s="1" t="s">
        <v>6</v>
      </c>
      <c r="F5" s="73" t="s">
        <v>7</v>
      </c>
      <c r="G5" s="74"/>
      <c r="H5" s="74"/>
      <c r="I5" s="3"/>
      <c r="J5" s="3"/>
      <c r="K5" s="4"/>
      <c r="L5" s="76"/>
    </row>
    <row r="6" spans="1:12" ht="9" customHeight="1">
      <c r="A6" s="77" t="s">
        <v>8</v>
      </c>
      <c r="B6" s="78"/>
      <c r="C6" s="79"/>
      <c r="D6" s="5" t="s">
        <v>9</v>
      </c>
      <c r="E6" s="5" t="s">
        <v>10</v>
      </c>
      <c r="F6" s="77" t="s">
        <v>11</v>
      </c>
      <c r="G6" s="78"/>
      <c r="H6" s="78"/>
      <c r="I6" s="78"/>
      <c r="J6" s="6"/>
      <c r="K6" s="7"/>
      <c r="L6" s="76"/>
    </row>
    <row r="7" spans="1:12" ht="5.25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ht="9" customHeight="1">
      <c r="A8" s="73" t="s">
        <v>12</v>
      </c>
      <c r="B8" s="74"/>
      <c r="C8" s="75"/>
      <c r="D8" s="1" t="s">
        <v>13</v>
      </c>
      <c r="E8" s="1" t="s">
        <v>14</v>
      </c>
      <c r="F8" s="73" t="s">
        <v>15</v>
      </c>
      <c r="G8" s="74"/>
      <c r="H8" s="4"/>
      <c r="I8" s="8" t="s">
        <v>16</v>
      </c>
      <c r="J8" s="9" t="s">
        <v>17</v>
      </c>
      <c r="K8" s="9" t="s">
        <v>18</v>
      </c>
      <c r="L8" s="76"/>
    </row>
    <row r="9" spans="1:12" ht="9" customHeight="1">
      <c r="A9" s="77" t="s">
        <v>19</v>
      </c>
      <c r="B9" s="78"/>
      <c r="C9" s="79"/>
      <c r="D9" s="5" t="s">
        <v>212</v>
      </c>
      <c r="E9" s="5" t="s">
        <v>21</v>
      </c>
      <c r="F9" s="77" t="s">
        <v>22</v>
      </c>
      <c r="G9" s="78"/>
      <c r="H9" s="7"/>
      <c r="I9" s="10">
        <v>0.22989999999999999</v>
      </c>
      <c r="J9" s="11">
        <v>0</v>
      </c>
      <c r="K9" s="11">
        <v>0</v>
      </c>
      <c r="L9" s="76"/>
    </row>
    <row r="10" spans="1:12" ht="32.700000000000003" customHeight="1">
      <c r="A10" s="81" t="s">
        <v>23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</row>
    <row r="11" spans="1:12" ht="22.05" customHeight="1">
      <c r="A11" s="12" t="s">
        <v>24</v>
      </c>
      <c r="B11" s="82" t="s">
        <v>25</v>
      </c>
      <c r="C11" s="83"/>
      <c r="D11" s="13" t="s">
        <v>26</v>
      </c>
      <c r="E11" s="12" t="s">
        <v>27</v>
      </c>
      <c r="F11" s="12" t="s">
        <v>28</v>
      </c>
      <c r="G11" s="14" t="s">
        <v>29</v>
      </c>
      <c r="H11" s="15" t="s">
        <v>30</v>
      </c>
      <c r="I11" s="12" t="s">
        <v>31</v>
      </c>
      <c r="J11" s="15" t="s">
        <v>32</v>
      </c>
      <c r="K11" s="14" t="s">
        <v>33</v>
      </c>
      <c r="L11" s="84" t="s">
        <v>34</v>
      </c>
    </row>
    <row r="12" spans="1:12" ht="9" customHeight="1">
      <c r="A12" s="86" t="s">
        <v>35</v>
      </c>
      <c r="B12" s="87"/>
      <c r="C12" s="87"/>
      <c r="D12" s="87"/>
      <c r="E12" s="87"/>
      <c r="F12" s="16"/>
      <c r="G12" s="16"/>
      <c r="H12" s="16"/>
      <c r="I12" s="16"/>
      <c r="J12" s="16"/>
      <c r="K12" s="17">
        <v>536576.55000000005</v>
      </c>
      <c r="L12" s="85"/>
    </row>
    <row r="13" spans="1:12" ht="18" customHeight="1">
      <c r="A13" s="28" t="s">
        <v>154</v>
      </c>
      <c r="B13" s="95" t="s">
        <v>41</v>
      </c>
      <c r="C13" s="96"/>
      <c r="D13" s="30">
        <v>100577</v>
      </c>
      <c r="E13" s="31" t="s">
        <v>155</v>
      </c>
      <c r="F13" s="32" t="s">
        <v>43</v>
      </c>
      <c r="G13" s="33">
        <v>684</v>
      </c>
      <c r="H13" s="34">
        <v>1.45</v>
      </c>
      <c r="I13" s="29" t="s">
        <v>44</v>
      </c>
      <c r="J13" s="33">
        <v>1.78</v>
      </c>
      <c r="K13" s="35">
        <v>1217.52</v>
      </c>
      <c r="L13" s="36" t="s">
        <v>45</v>
      </c>
    </row>
    <row r="14" spans="1:12" ht="9" customHeight="1">
      <c r="A14" s="37" t="s">
        <v>156</v>
      </c>
      <c r="B14" s="97"/>
      <c r="C14" s="98"/>
      <c r="D14" s="38"/>
      <c r="E14" s="37" t="s">
        <v>157</v>
      </c>
      <c r="F14" s="38"/>
      <c r="G14" s="38"/>
      <c r="H14" s="38"/>
      <c r="I14" s="38"/>
      <c r="J14" s="39" t="s">
        <v>37</v>
      </c>
      <c r="K14" s="40">
        <v>5854.94</v>
      </c>
      <c r="L14" s="38"/>
    </row>
    <row r="15" spans="1:12" ht="9" customHeight="1">
      <c r="A15" s="28" t="s">
        <v>158</v>
      </c>
      <c r="B15" s="95" t="s">
        <v>61</v>
      </c>
      <c r="C15" s="96"/>
      <c r="D15" s="30">
        <v>4011351</v>
      </c>
      <c r="E15" s="50" t="s">
        <v>159</v>
      </c>
      <c r="F15" s="32" t="s">
        <v>66</v>
      </c>
      <c r="G15" s="33">
        <v>638.4</v>
      </c>
      <c r="H15" s="34">
        <v>0.61</v>
      </c>
      <c r="I15" s="29" t="s">
        <v>44</v>
      </c>
      <c r="J15" s="33">
        <v>0.75</v>
      </c>
      <c r="K15" s="33">
        <v>478.8</v>
      </c>
      <c r="L15" s="36" t="s">
        <v>45</v>
      </c>
    </row>
    <row r="16" spans="1:12" ht="9" customHeight="1">
      <c r="A16" s="28" t="s">
        <v>160</v>
      </c>
      <c r="B16" s="95" t="s">
        <v>161</v>
      </c>
      <c r="C16" s="96"/>
      <c r="D16" s="60">
        <v>1</v>
      </c>
      <c r="E16" s="50" t="s">
        <v>162</v>
      </c>
      <c r="F16" s="32" t="s">
        <v>163</v>
      </c>
      <c r="G16" s="33">
        <v>770</v>
      </c>
      <c r="H16" s="34">
        <v>5.58</v>
      </c>
      <c r="I16" s="29" t="s">
        <v>44</v>
      </c>
      <c r="J16" s="33">
        <v>6.86</v>
      </c>
      <c r="K16" s="35">
        <v>5282.2</v>
      </c>
      <c r="L16" s="36" t="s">
        <v>45</v>
      </c>
    </row>
    <row r="17" spans="1:12" ht="18" customHeight="1">
      <c r="A17" s="28" t="s">
        <v>164</v>
      </c>
      <c r="B17" s="95" t="s">
        <v>41</v>
      </c>
      <c r="C17" s="96"/>
      <c r="D17" s="30">
        <v>100970</v>
      </c>
      <c r="E17" s="31" t="s">
        <v>165</v>
      </c>
      <c r="F17" s="32" t="s">
        <v>166</v>
      </c>
      <c r="G17" s="33">
        <v>38.5</v>
      </c>
      <c r="H17" s="34">
        <v>1.98</v>
      </c>
      <c r="I17" s="29" t="s">
        <v>44</v>
      </c>
      <c r="J17" s="33">
        <v>2.44</v>
      </c>
      <c r="K17" s="33">
        <v>93.94</v>
      </c>
      <c r="L17" s="36" t="s">
        <v>45</v>
      </c>
    </row>
    <row r="18" spans="1:12" ht="9" customHeight="1">
      <c r="A18" s="37" t="s">
        <v>167</v>
      </c>
      <c r="B18" s="97"/>
      <c r="C18" s="98"/>
      <c r="D18" s="38"/>
      <c r="E18" s="37" t="s">
        <v>168</v>
      </c>
      <c r="F18" s="38"/>
      <c r="G18" s="38"/>
      <c r="H18" s="38"/>
      <c r="I18" s="38"/>
      <c r="J18" s="39" t="s">
        <v>37</v>
      </c>
      <c r="K18" s="40">
        <v>50234.41</v>
      </c>
      <c r="L18" s="38"/>
    </row>
    <row r="19" spans="1:12" ht="9" customHeight="1">
      <c r="A19" s="28" t="s">
        <v>169</v>
      </c>
      <c r="B19" s="95" t="s">
        <v>61</v>
      </c>
      <c r="C19" s="96"/>
      <c r="D19" s="30">
        <v>4011353</v>
      </c>
      <c r="E19" s="50" t="s">
        <v>170</v>
      </c>
      <c r="F19" s="32" t="s">
        <v>66</v>
      </c>
      <c r="G19" s="33">
        <v>638.4</v>
      </c>
      <c r="H19" s="34">
        <v>0.46</v>
      </c>
      <c r="I19" s="29" t="s">
        <v>44</v>
      </c>
      <c r="J19" s="33">
        <v>0.56999999999999995</v>
      </c>
      <c r="K19" s="33">
        <v>363.89</v>
      </c>
      <c r="L19" s="36" t="s">
        <v>45</v>
      </c>
    </row>
    <row r="20" spans="1:12" ht="9" customHeight="1">
      <c r="A20" s="28" t="s">
        <v>171</v>
      </c>
      <c r="B20" s="95" t="s">
        <v>161</v>
      </c>
      <c r="C20" s="96"/>
      <c r="D20" s="60">
        <v>2</v>
      </c>
      <c r="E20" s="50" t="s">
        <v>172</v>
      </c>
      <c r="F20" s="32" t="s">
        <v>163</v>
      </c>
      <c r="G20" s="33">
        <v>290</v>
      </c>
      <c r="H20" s="34">
        <v>2.88</v>
      </c>
      <c r="I20" s="29" t="s">
        <v>44</v>
      </c>
      <c r="J20" s="33">
        <v>3.54</v>
      </c>
      <c r="K20" s="35">
        <v>1026.5999999999999</v>
      </c>
      <c r="L20" s="36" t="s">
        <v>45</v>
      </c>
    </row>
    <row r="21" spans="1:12" ht="24.75" customHeight="1">
      <c r="A21" s="41" t="s">
        <v>173</v>
      </c>
      <c r="B21" s="99" t="s">
        <v>41</v>
      </c>
      <c r="C21" s="100"/>
      <c r="D21" s="52">
        <v>100970</v>
      </c>
      <c r="E21" s="31" t="s">
        <v>174</v>
      </c>
      <c r="F21" s="44" t="s">
        <v>166</v>
      </c>
      <c r="G21" s="45">
        <v>9.26</v>
      </c>
      <c r="H21" s="46">
        <v>1.98</v>
      </c>
      <c r="I21" s="42" t="s">
        <v>44</v>
      </c>
      <c r="J21" s="45">
        <v>2.44</v>
      </c>
      <c r="K21" s="45">
        <v>22.59</v>
      </c>
      <c r="L21" s="48" t="s">
        <v>45</v>
      </c>
    </row>
    <row r="22" spans="1:12" ht="24.75" customHeight="1">
      <c r="A22" s="41" t="s">
        <v>175</v>
      </c>
      <c r="B22" s="99" t="s">
        <v>41</v>
      </c>
      <c r="C22" s="100"/>
      <c r="D22" s="43">
        <v>95995</v>
      </c>
      <c r="E22" s="31" t="s">
        <v>176</v>
      </c>
      <c r="F22" s="44" t="s">
        <v>50</v>
      </c>
      <c r="G22" s="45">
        <v>19.149999999999999</v>
      </c>
      <c r="H22" s="51">
        <v>1946.42</v>
      </c>
      <c r="I22" s="42" t="s">
        <v>44</v>
      </c>
      <c r="J22" s="47">
        <v>2393.9</v>
      </c>
      <c r="K22" s="47">
        <v>45843.19</v>
      </c>
      <c r="L22" s="48" t="s">
        <v>45</v>
      </c>
    </row>
    <row r="23" spans="1:12" ht="18" customHeight="1">
      <c r="A23" s="28" t="s">
        <v>177</v>
      </c>
      <c r="B23" s="95" t="s">
        <v>41</v>
      </c>
      <c r="C23" s="96"/>
      <c r="D23" s="49">
        <v>95875</v>
      </c>
      <c r="E23" s="31" t="s">
        <v>178</v>
      </c>
      <c r="F23" s="32" t="s">
        <v>55</v>
      </c>
      <c r="G23" s="33">
        <v>957.6</v>
      </c>
      <c r="H23" s="34">
        <v>2.5299999999999998</v>
      </c>
      <c r="I23" s="29" t="s">
        <v>44</v>
      </c>
      <c r="J23" s="33">
        <v>3.11</v>
      </c>
      <c r="K23" s="35">
        <v>2978.14</v>
      </c>
      <c r="L23" s="36" t="s">
        <v>45</v>
      </c>
    </row>
    <row r="24" spans="1:12" ht="9" customHeight="1">
      <c r="A24" s="37" t="s">
        <v>179</v>
      </c>
      <c r="B24" s="97"/>
      <c r="C24" s="98"/>
      <c r="D24" s="38"/>
      <c r="E24" s="37" t="s">
        <v>117</v>
      </c>
      <c r="F24" s="38"/>
      <c r="G24" s="38"/>
      <c r="H24" s="38"/>
      <c r="I24" s="38"/>
      <c r="J24" s="39" t="s">
        <v>37</v>
      </c>
      <c r="K24" s="40">
        <v>13421.48</v>
      </c>
      <c r="L24" s="38"/>
    </row>
    <row r="25" spans="1:12" ht="18" customHeight="1">
      <c r="A25" s="28" t="s">
        <v>180</v>
      </c>
      <c r="B25" s="95" t="s">
        <v>61</v>
      </c>
      <c r="C25" s="96"/>
      <c r="D25" s="30">
        <v>5219644</v>
      </c>
      <c r="E25" s="31" t="s">
        <v>129</v>
      </c>
      <c r="F25" s="32" t="s">
        <v>82</v>
      </c>
      <c r="G25" s="33">
        <v>52</v>
      </c>
      <c r="H25" s="34">
        <v>75.78</v>
      </c>
      <c r="I25" s="29" t="s">
        <v>44</v>
      </c>
      <c r="J25" s="33">
        <v>93.2</v>
      </c>
      <c r="K25" s="35">
        <v>4846.3999999999996</v>
      </c>
      <c r="L25" s="36" t="s">
        <v>45</v>
      </c>
    </row>
    <row r="26" spans="1:12" ht="18" customHeight="1">
      <c r="A26" s="28" t="s">
        <v>181</v>
      </c>
      <c r="B26" s="95" t="s">
        <v>41</v>
      </c>
      <c r="C26" s="96"/>
      <c r="D26" s="30">
        <v>102492</v>
      </c>
      <c r="E26" s="31" t="s">
        <v>131</v>
      </c>
      <c r="F26" s="32" t="s">
        <v>43</v>
      </c>
      <c r="G26" s="33">
        <v>228</v>
      </c>
      <c r="H26" s="34">
        <v>30.58</v>
      </c>
      <c r="I26" s="29" t="s">
        <v>44</v>
      </c>
      <c r="J26" s="33">
        <v>37.61</v>
      </c>
      <c r="K26" s="35">
        <v>8575.08</v>
      </c>
      <c r="L26" s="36" t="s">
        <v>45</v>
      </c>
    </row>
    <row r="27" spans="1:12" ht="9" customHeight="1">
      <c r="A27" s="37" t="s">
        <v>182</v>
      </c>
      <c r="B27" s="97"/>
      <c r="C27" s="98"/>
      <c r="D27" s="38"/>
      <c r="E27" s="37" t="s">
        <v>107</v>
      </c>
      <c r="F27" s="38"/>
      <c r="G27" s="38"/>
      <c r="H27" s="38"/>
      <c r="I27" s="38"/>
      <c r="J27" s="39" t="s">
        <v>37</v>
      </c>
      <c r="K27" s="40">
        <v>2097.64</v>
      </c>
      <c r="L27" s="38"/>
    </row>
    <row r="28" spans="1:12" ht="24.75" customHeight="1">
      <c r="A28" s="41" t="s">
        <v>183</v>
      </c>
      <c r="B28" s="99" t="s">
        <v>41</v>
      </c>
      <c r="C28" s="100"/>
      <c r="D28" s="52">
        <v>102509</v>
      </c>
      <c r="E28" s="31" t="s">
        <v>115</v>
      </c>
      <c r="F28" s="44" t="s">
        <v>43</v>
      </c>
      <c r="G28" s="45">
        <v>13.2</v>
      </c>
      <c r="H28" s="46">
        <v>37.01</v>
      </c>
      <c r="I28" s="42" t="s">
        <v>44</v>
      </c>
      <c r="J28" s="45">
        <v>45.52</v>
      </c>
      <c r="K28" s="45">
        <v>600.86</v>
      </c>
      <c r="L28" s="48" t="s">
        <v>45</v>
      </c>
    </row>
    <row r="29" spans="1:12" ht="18" customHeight="1">
      <c r="A29" s="28" t="s">
        <v>184</v>
      </c>
      <c r="B29" s="95" t="s">
        <v>61</v>
      </c>
      <c r="C29" s="96"/>
      <c r="D29" s="30">
        <v>5216111</v>
      </c>
      <c r="E29" s="31" t="s">
        <v>109</v>
      </c>
      <c r="F29" s="32" t="s">
        <v>82</v>
      </c>
      <c r="G29" s="33">
        <v>2</v>
      </c>
      <c r="H29" s="34">
        <v>135.61000000000001</v>
      </c>
      <c r="I29" s="29" t="s">
        <v>44</v>
      </c>
      <c r="J29" s="33">
        <v>166.79</v>
      </c>
      <c r="K29" s="33">
        <v>333.58</v>
      </c>
      <c r="L29" s="36" t="s">
        <v>45</v>
      </c>
    </row>
    <row r="30" spans="1:12" ht="18" customHeight="1">
      <c r="A30" s="28" t="s">
        <v>185</v>
      </c>
      <c r="B30" s="95" t="s">
        <v>61</v>
      </c>
      <c r="C30" s="96"/>
      <c r="D30" s="30">
        <v>5213444</v>
      </c>
      <c r="E30" s="31" t="s">
        <v>186</v>
      </c>
      <c r="F30" s="32" t="s">
        <v>82</v>
      </c>
      <c r="G30" s="33">
        <v>1</v>
      </c>
      <c r="H30" s="34">
        <v>283.93</v>
      </c>
      <c r="I30" s="29" t="s">
        <v>44</v>
      </c>
      <c r="J30" s="33">
        <v>349.21</v>
      </c>
      <c r="K30" s="33">
        <v>349.21</v>
      </c>
      <c r="L30" s="36" t="s">
        <v>45</v>
      </c>
    </row>
    <row r="31" spans="1:12" ht="33" customHeight="1">
      <c r="A31" s="28" t="s">
        <v>187</v>
      </c>
      <c r="B31" s="95" t="s">
        <v>41</v>
      </c>
      <c r="C31" s="96"/>
      <c r="D31" s="30">
        <v>102512</v>
      </c>
      <c r="E31" s="31" t="s">
        <v>188</v>
      </c>
      <c r="F31" s="32" t="s">
        <v>72</v>
      </c>
      <c r="G31" s="33">
        <v>76</v>
      </c>
      <c r="H31" s="34">
        <v>7.36</v>
      </c>
      <c r="I31" s="29" t="s">
        <v>44</v>
      </c>
      <c r="J31" s="33">
        <v>9.0500000000000007</v>
      </c>
      <c r="K31" s="33">
        <v>687.8</v>
      </c>
      <c r="L31" s="36" t="s">
        <v>45</v>
      </c>
    </row>
    <row r="32" spans="1:12" ht="18" customHeight="1">
      <c r="A32" s="28" t="s">
        <v>189</v>
      </c>
      <c r="B32" s="95" t="s">
        <v>84</v>
      </c>
      <c r="C32" s="96"/>
      <c r="D32" s="55">
        <v>2555</v>
      </c>
      <c r="E32" s="31" t="s">
        <v>113</v>
      </c>
      <c r="F32" s="32" t="s">
        <v>82</v>
      </c>
      <c r="G32" s="33">
        <v>1</v>
      </c>
      <c r="H32" s="34">
        <v>102.6</v>
      </c>
      <c r="I32" s="29" t="s">
        <v>44</v>
      </c>
      <c r="J32" s="33">
        <v>126.19</v>
      </c>
      <c r="K32" s="33">
        <v>126.19</v>
      </c>
      <c r="L32" s="36" t="s">
        <v>45</v>
      </c>
    </row>
    <row r="33" spans="1:12" ht="9" customHeight="1">
      <c r="A33" s="37" t="s">
        <v>190</v>
      </c>
      <c r="B33" s="97"/>
      <c r="C33" s="98"/>
      <c r="D33" s="38"/>
      <c r="E33" s="37" t="s">
        <v>191</v>
      </c>
      <c r="F33" s="38"/>
      <c r="G33" s="38"/>
      <c r="H33" s="38"/>
      <c r="I33" s="38"/>
      <c r="J33" s="39" t="s">
        <v>37</v>
      </c>
      <c r="K33" s="40">
        <v>14649.04</v>
      </c>
      <c r="L33" s="38"/>
    </row>
    <row r="34" spans="1:12" ht="9" customHeight="1">
      <c r="A34" s="28" t="s">
        <v>192</v>
      </c>
      <c r="B34" s="95" t="s">
        <v>193</v>
      </c>
      <c r="C34" s="96"/>
      <c r="D34" s="60">
        <v>1</v>
      </c>
      <c r="E34" s="50" t="s">
        <v>194</v>
      </c>
      <c r="F34" s="32" t="s">
        <v>82</v>
      </c>
      <c r="G34" s="33">
        <v>0.14000000000000001</v>
      </c>
      <c r="H34" s="53">
        <v>24307.68</v>
      </c>
      <c r="I34" s="29" t="s">
        <v>44</v>
      </c>
      <c r="J34" s="35">
        <v>29896.02</v>
      </c>
      <c r="K34" s="35">
        <v>4185.4399999999996</v>
      </c>
      <c r="L34" s="36" t="s">
        <v>45</v>
      </c>
    </row>
    <row r="35" spans="1:12" ht="9" customHeight="1">
      <c r="A35" s="28" t="s">
        <v>195</v>
      </c>
      <c r="B35" s="95" t="s">
        <v>193</v>
      </c>
      <c r="C35" s="96"/>
      <c r="D35" s="60">
        <v>1</v>
      </c>
      <c r="E35" s="50" t="s">
        <v>194</v>
      </c>
      <c r="F35" s="32" t="s">
        <v>82</v>
      </c>
      <c r="G35" s="33">
        <v>0.21</v>
      </c>
      <c r="H35" s="53">
        <v>24307.68</v>
      </c>
      <c r="I35" s="29" t="s">
        <v>44</v>
      </c>
      <c r="J35" s="35">
        <v>29896.02</v>
      </c>
      <c r="K35" s="35">
        <v>6278.16</v>
      </c>
      <c r="L35" s="36" t="s">
        <v>45</v>
      </c>
    </row>
    <row r="36" spans="1:12" ht="9" customHeight="1">
      <c r="A36" s="28" t="s">
        <v>196</v>
      </c>
      <c r="B36" s="95" t="s">
        <v>193</v>
      </c>
      <c r="C36" s="96"/>
      <c r="D36" s="60">
        <v>1</v>
      </c>
      <c r="E36" s="50" t="s">
        <v>194</v>
      </c>
      <c r="F36" s="32" t="s">
        <v>82</v>
      </c>
      <c r="G36" s="33">
        <v>0.06</v>
      </c>
      <c r="H36" s="53">
        <v>24307.68</v>
      </c>
      <c r="I36" s="29" t="s">
        <v>44</v>
      </c>
      <c r="J36" s="35">
        <v>29896.02</v>
      </c>
      <c r="K36" s="35">
        <v>1793.76</v>
      </c>
      <c r="L36" s="36" t="s">
        <v>45</v>
      </c>
    </row>
    <row r="37" spans="1:12" ht="9" customHeight="1">
      <c r="A37" s="28" t="s">
        <v>197</v>
      </c>
      <c r="B37" s="95" t="s">
        <v>193</v>
      </c>
      <c r="C37" s="96"/>
      <c r="D37" s="60">
        <v>1</v>
      </c>
      <c r="E37" s="50" t="s">
        <v>194</v>
      </c>
      <c r="F37" s="32" t="s">
        <v>82</v>
      </c>
      <c r="G37" s="33">
        <v>0.08</v>
      </c>
      <c r="H37" s="53">
        <v>24307.68</v>
      </c>
      <c r="I37" s="29" t="s">
        <v>44</v>
      </c>
      <c r="J37" s="35">
        <v>29896.02</v>
      </c>
      <c r="K37" s="35">
        <v>2391.6799999999998</v>
      </c>
      <c r="L37" s="36" t="s">
        <v>45</v>
      </c>
    </row>
  </sheetData>
  <mergeCells count="44">
    <mergeCell ref="B34:C34"/>
    <mergeCell ref="B35:C35"/>
    <mergeCell ref="B36:C36"/>
    <mergeCell ref="B37:C37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A10:L10"/>
    <mergeCell ref="B11:C11"/>
    <mergeCell ref="L11:L12"/>
    <mergeCell ref="A12:E12"/>
    <mergeCell ref="B13:C13"/>
    <mergeCell ref="A7:L7"/>
    <mergeCell ref="A8:C8"/>
    <mergeCell ref="F8:G8"/>
    <mergeCell ref="L8:L9"/>
    <mergeCell ref="A9:C9"/>
    <mergeCell ref="F9:G9"/>
    <mergeCell ref="A1:B1"/>
    <mergeCell ref="A2:B2"/>
    <mergeCell ref="A3:L3"/>
    <mergeCell ref="A4:L4"/>
    <mergeCell ref="A5:C5"/>
    <mergeCell ref="F5:H5"/>
    <mergeCell ref="L5:L6"/>
    <mergeCell ref="A6:C6"/>
    <mergeCell ref="F6:I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5"/>
  <sheetViews>
    <sheetView workbookViewId="0">
      <selection activeCell="A12" sqref="A12:P25"/>
    </sheetView>
  </sheetViews>
  <sheetFormatPr defaultRowHeight="13.2"/>
  <cols>
    <col min="1" max="1" width="8.88671875" customWidth="1"/>
    <col min="2" max="2" width="1.5546875" customWidth="1"/>
    <col min="3" max="3" width="2.44140625" customWidth="1"/>
    <col min="4" max="4" width="10.88671875" customWidth="1"/>
    <col min="5" max="5" width="13.33203125" customWidth="1"/>
    <col min="6" max="6" width="18.21875" customWidth="1"/>
    <col min="7" max="7" width="38.21875" customWidth="1"/>
    <col min="8" max="8" width="9.33203125" customWidth="1"/>
    <col min="9" max="10" width="12.44140625" customWidth="1"/>
    <col min="11" max="11" width="9.33203125" customWidth="1"/>
    <col min="12" max="12" width="1.5546875" customWidth="1"/>
    <col min="13" max="13" width="10.88671875" customWidth="1"/>
    <col min="14" max="14" width="13.33203125" customWidth="1"/>
    <col min="15" max="15" width="2.44140625" customWidth="1"/>
    <col min="16" max="16" width="5.109375" customWidth="1"/>
  </cols>
  <sheetData>
    <row r="1" spans="1:16" ht="11.25" customHeight="1">
      <c r="A1" s="67" t="s">
        <v>0</v>
      </c>
      <c r="B1" s="101"/>
      <c r="C1" s="68"/>
    </row>
    <row r="2" spans="1:16" ht="9" customHeight="1">
      <c r="A2" s="69" t="s">
        <v>1</v>
      </c>
      <c r="B2" s="102"/>
      <c r="C2" s="70"/>
    </row>
    <row r="3" spans="1:16" ht="11.25" customHeight="1">
      <c r="A3" s="71" t="s">
        <v>2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16" ht="11.25" customHeight="1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6" ht="9" customHeight="1">
      <c r="A5" s="73" t="s">
        <v>4</v>
      </c>
      <c r="B5" s="74"/>
      <c r="C5" s="74"/>
      <c r="D5" s="75"/>
      <c r="E5" s="1" t="s">
        <v>5</v>
      </c>
      <c r="F5" s="73" t="s">
        <v>6</v>
      </c>
      <c r="G5" s="75"/>
      <c r="H5" s="73" t="s">
        <v>7</v>
      </c>
      <c r="I5" s="74"/>
      <c r="J5" s="74"/>
      <c r="K5" s="3"/>
      <c r="L5" s="80"/>
      <c r="M5" s="80"/>
      <c r="N5" s="4"/>
      <c r="O5" s="103"/>
    </row>
    <row r="6" spans="1:16" ht="9" customHeight="1">
      <c r="A6" s="77" t="s">
        <v>8</v>
      </c>
      <c r="B6" s="78"/>
      <c r="C6" s="78"/>
      <c r="D6" s="79"/>
      <c r="E6" s="5" t="s">
        <v>9</v>
      </c>
      <c r="F6" s="77" t="s">
        <v>10</v>
      </c>
      <c r="G6" s="79"/>
      <c r="H6" s="77" t="s">
        <v>11</v>
      </c>
      <c r="I6" s="78"/>
      <c r="J6" s="78"/>
      <c r="K6" s="78"/>
      <c r="L6" s="104"/>
      <c r="M6" s="104"/>
      <c r="N6" s="7"/>
      <c r="O6" s="103"/>
    </row>
    <row r="7" spans="1:16" ht="11.55" customHeight="1">
      <c r="A7" s="105" t="s">
        <v>12</v>
      </c>
      <c r="B7" s="106"/>
      <c r="C7" s="106"/>
      <c r="D7" s="107"/>
      <c r="E7" s="61" t="s">
        <v>13</v>
      </c>
      <c r="F7" s="105" t="s">
        <v>14</v>
      </c>
      <c r="G7" s="107"/>
      <c r="H7" s="105" t="s">
        <v>15</v>
      </c>
      <c r="I7" s="106"/>
      <c r="J7" s="62"/>
      <c r="K7" s="63" t="s">
        <v>16</v>
      </c>
      <c r="L7" s="108" t="s">
        <v>17</v>
      </c>
      <c r="M7" s="109"/>
      <c r="N7" s="64" t="s">
        <v>18</v>
      </c>
      <c r="O7" s="103"/>
    </row>
    <row r="8" spans="1:16" ht="9" customHeight="1">
      <c r="A8" s="77" t="s">
        <v>19</v>
      </c>
      <c r="B8" s="78"/>
      <c r="C8" s="78"/>
      <c r="D8" s="79"/>
      <c r="E8" s="5" t="s">
        <v>20</v>
      </c>
      <c r="F8" s="77" t="s">
        <v>21</v>
      </c>
      <c r="G8" s="79"/>
      <c r="H8" s="77" t="s">
        <v>22</v>
      </c>
      <c r="I8" s="78"/>
      <c r="J8" s="7"/>
      <c r="K8" s="10">
        <v>0.22989999999999999</v>
      </c>
      <c r="L8" s="110">
        <v>0</v>
      </c>
      <c r="M8" s="111"/>
      <c r="N8" s="11">
        <v>0</v>
      </c>
      <c r="O8" s="103"/>
    </row>
    <row r="9" spans="1:16" ht="32.700000000000003" customHeight="1">
      <c r="A9" s="81" t="s">
        <v>23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16" ht="22.05" customHeight="1">
      <c r="A10" s="82" t="s">
        <v>24</v>
      </c>
      <c r="B10" s="83"/>
      <c r="C10" s="82" t="s">
        <v>25</v>
      </c>
      <c r="D10" s="83"/>
      <c r="E10" s="13" t="s">
        <v>26</v>
      </c>
      <c r="F10" s="82" t="s">
        <v>27</v>
      </c>
      <c r="G10" s="83"/>
      <c r="H10" s="14" t="s">
        <v>28</v>
      </c>
      <c r="I10" s="14" t="s">
        <v>29</v>
      </c>
      <c r="J10" s="15" t="s">
        <v>30</v>
      </c>
      <c r="K10" s="12" t="s">
        <v>31</v>
      </c>
      <c r="L10" s="112" t="s">
        <v>32</v>
      </c>
      <c r="M10" s="113"/>
      <c r="N10" s="14" t="s">
        <v>33</v>
      </c>
      <c r="O10" s="84" t="s">
        <v>34</v>
      </c>
    </row>
    <row r="11" spans="1:16" ht="10.199999999999999" customHeight="1">
      <c r="A11" s="86" t="s">
        <v>35</v>
      </c>
      <c r="B11" s="87"/>
      <c r="C11" s="87"/>
      <c r="D11" s="87"/>
      <c r="E11" s="87"/>
      <c r="F11" s="87"/>
      <c r="G11" s="87"/>
      <c r="H11" s="65"/>
      <c r="I11" s="65"/>
      <c r="J11" s="65"/>
      <c r="K11" s="65"/>
      <c r="L11" s="114"/>
      <c r="M11" s="114"/>
      <c r="N11" s="66">
        <v>536576.55000000005</v>
      </c>
      <c r="O11" s="84"/>
    </row>
    <row r="12" spans="1:16" ht="9" customHeight="1">
      <c r="A12" s="115" t="s">
        <v>198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7"/>
    </row>
    <row r="13" spans="1:16" ht="9" customHeight="1">
      <c r="A13" s="118" t="s">
        <v>199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</row>
    <row r="14" spans="1:16" ht="9" customHeight="1">
      <c r="A14" s="119" t="s">
        <v>200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1"/>
    </row>
    <row r="15" spans="1:16" ht="24.45" customHeight="1">
      <c r="A15" s="122" t="s">
        <v>201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4"/>
    </row>
    <row r="16" spans="1:16" ht="9" customHeight="1">
      <c r="A16" s="125" t="s">
        <v>202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7"/>
    </row>
    <row r="17" spans="1:15" ht="9.3000000000000007" customHeight="1">
      <c r="A17" s="128" t="s">
        <v>203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30"/>
    </row>
    <row r="18" spans="1:15" ht="9" customHeight="1">
      <c r="A18" s="131" t="s">
        <v>204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</row>
    <row r="19" spans="1:15" ht="9" customHeight="1">
      <c r="A19" s="74" t="s">
        <v>205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</row>
    <row r="20" spans="1:15" ht="9" customHeight="1">
      <c r="A20" s="132" t="s">
        <v>206</v>
      </c>
      <c r="B20" s="132"/>
      <c r="C20" s="132"/>
      <c r="D20" s="132"/>
      <c r="E20" s="132"/>
      <c r="F20" s="132"/>
    </row>
    <row r="21" spans="1:15" ht="21.75" customHeight="1">
      <c r="A21" s="2" t="s">
        <v>207</v>
      </c>
      <c r="B21" s="133"/>
      <c r="C21" s="133"/>
      <c r="D21" s="133"/>
      <c r="E21" s="133"/>
      <c r="F21" s="133"/>
    </row>
    <row r="22" spans="1:15" ht="30.75" customHeight="1">
      <c r="A22" s="2" t="s">
        <v>208</v>
      </c>
      <c r="B22" s="134"/>
      <c r="C22" s="134"/>
      <c r="D22" s="134"/>
      <c r="E22" s="134"/>
      <c r="F22" s="134"/>
    </row>
    <row r="23" spans="1:15" ht="9" customHeight="1">
      <c r="A23" s="2" t="s">
        <v>209</v>
      </c>
      <c r="B23" s="135">
        <v>13777255</v>
      </c>
      <c r="C23" s="135"/>
      <c r="D23" s="135"/>
      <c r="E23" s="135"/>
      <c r="F23" s="135"/>
    </row>
    <row r="24" spans="1:15" ht="9" customHeight="1">
      <c r="A24" s="131" t="s">
        <v>210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</row>
    <row r="25" spans="1:15" ht="9" customHeight="1">
      <c r="A25" s="74" t="s">
        <v>211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</row>
  </sheetData>
  <mergeCells count="43">
    <mergeCell ref="B22:F22"/>
    <mergeCell ref="B23:F23"/>
    <mergeCell ref="A24:O24"/>
    <mergeCell ref="A25:O25"/>
    <mergeCell ref="A17:N17"/>
    <mergeCell ref="A18:O18"/>
    <mergeCell ref="A19:O19"/>
    <mergeCell ref="A20:F20"/>
    <mergeCell ref="B21:F21"/>
    <mergeCell ref="A12:L12"/>
    <mergeCell ref="A13:P13"/>
    <mergeCell ref="A14:N14"/>
    <mergeCell ref="A15:N15"/>
    <mergeCell ref="A16:N16"/>
    <mergeCell ref="A9:O9"/>
    <mergeCell ref="A10:B10"/>
    <mergeCell ref="C10:D10"/>
    <mergeCell ref="F10:G10"/>
    <mergeCell ref="L10:M10"/>
    <mergeCell ref="O10:O11"/>
    <mergeCell ref="A11:G11"/>
    <mergeCell ref="L11:M11"/>
    <mergeCell ref="L7:M7"/>
    <mergeCell ref="A8:D8"/>
    <mergeCell ref="F8:G8"/>
    <mergeCell ref="H8:I8"/>
    <mergeCell ref="L8:M8"/>
    <mergeCell ref="A1:C1"/>
    <mergeCell ref="A2:C2"/>
    <mergeCell ref="A3:O3"/>
    <mergeCell ref="A4:O4"/>
    <mergeCell ref="A5:D5"/>
    <mergeCell ref="F5:G5"/>
    <mergeCell ref="H5:J5"/>
    <mergeCell ref="L5:M5"/>
    <mergeCell ref="O5:O8"/>
    <mergeCell ref="A6:D6"/>
    <mergeCell ref="F6:G6"/>
    <mergeCell ref="H6:K6"/>
    <mergeCell ref="L6:M6"/>
    <mergeCell ref="A7:D7"/>
    <mergeCell ref="F7:G7"/>
    <mergeCell ref="H7:I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Table 1</vt:lpstr>
      <vt:lpstr>Table 2</vt:lpstr>
      <vt:lpstr>Table 3</vt:lpstr>
      <vt:lpstr>Table 4</vt:lpstr>
      <vt:lpstr>Table 5</vt:lpstr>
      <vt:lpstr>'Table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EDIONE FERREIRA</cp:lastModifiedBy>
  <cp:lastPrinted>2026-02-02T14:11:14Z</cp:lastPrinted>
  <dcterms:created xsi:type="dcterms:W3CDTF">2026-02-02T13:45:32Z</dcterms:created>
  <dcterms:modified xsi:type="dcterms:W3CDTF">2026-02-02T14:11:49Z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2026-02-02T00:00:00Z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2026-02-02T00:00:00Z</vt:filetime>
  </property>
  <property fmtid="{D5CDD505-2E9C-101B-9397-08002B2CF9AE}" pid="5" name="Producer">
    <vt:lpwstr>Microsoft® Excel® 2019</vt:lpwstr>
  </property>
</Properties>
</file>